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1760" windowHeight="72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<sst xmlns="http://schemas.openxmlformats.org/spreadsheetml/2006/main" count="320" uniqueCount="268">
  <si>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</si>
  <si>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</si>
  <si>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</si>
  <si>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</si>
  <si>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</si>
  <si>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</si>
  <si>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</si>
  <si>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</si>
  <si>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</si>
  <si>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</si>
  <si>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</si>
  <si>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</si>
  <si>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</si>
  <si>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</si>
  <si>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</si>
  <si>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</si>
  <si>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</si>
  <si>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</si>
  <si>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</si>
  <si>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</si>
  <si>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</si>
  <si>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</si>
  <si>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</si>
  <si>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</si>
  <si>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</si>
  <si>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</si>
  <si>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</si>
  <si>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</si>
  <si>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</si>
  <si>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</si>
  <si>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</si>
  <si>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</si>
  <si>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</si>
  <si>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</si>
  <si>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</si>
  <si>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</si>
  <si>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</si>
  <si>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</si>
  <si>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</si>
  <si>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</si>
  <si>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</si>
  <si>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</si>
  <si>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</si>
  <si>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</si>
  <si>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</si>
  <si>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</si>
  <si>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</si>
  <si>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</si>
  <si>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</si>
  <si>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</si>
  <si>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</si>
  <si>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</si>
  <si>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</si>
  <si>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</si>
  <si>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</si>
  <si>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</si>
  <si>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</si>
  <si>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</si>
  <si>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</si>
  <si>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</si>
  <si>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</si>
  <si>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</si>
  <si>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</si>
  <si>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</si>
  <si>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</si>
  <si>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</si>
  <si>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</si>
  <si>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</si>
  <si>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</si>
  <si>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</si>
  <si>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</si>
  <si>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</si>
  <si>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</si>
  <si>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</si>
  <si>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</si>
  <si>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</si>
  <si>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</si>
  <si>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</si>
  <si>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</si>
  <si>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</si>
  <si>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</si>
  <si>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</si>
  <si>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</si>
  <si>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</si>
  <si>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</si>
  <si>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</si>
  <si>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</si>
  <si>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</si>
  <si>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</si>
  <si>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</si>
  <si>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</si>
  <si>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</si>
  <si>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</si>
  <si>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</si>
  <si>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</si>
  <si>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</si>
  <si>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</si>
  <si>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</si>
  <si>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</si>
  <si>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</si>
  <si>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</si>
  <si>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</si>
  <si>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</si>
  <si>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</si>
  <si>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</si>
  <si>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</si>
  <si>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</si>
  <si>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</si>
  <si>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</si>
  <si>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</si>
  <si>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</si>
  <si>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</si>
  <si>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</si>
  <si>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</si>
  <si>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</si>
  <si>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</si>
  <si>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</si>
  <si>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</si>
  <si>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</si>
  <si>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</si>
  <si>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</si>
  <si>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</si>
  <si>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</si>
  <si>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</si>
  <si>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</si>
  <si>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</si>
  <si>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</si>
  <si>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</si>
  <si>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</si>
  <si>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</si>
  <si>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</si>
  <si>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</si>
  <si>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</si>
  <si>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</si>
  <si>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</si>
  <si>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</si>
  <si>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</si>
  <si>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</si>
  <si>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</si>
  <si>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</si>
  <si>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</si>
  <si>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</si>
  <si>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</si>
  <si>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</si>
  <si>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</si>
  <si>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</si>
  <si>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</si>
  <si>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</si>
  <si>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</si>
  <si>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</si>
  <si>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</si>
  <si>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</si>
  <si>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</si>
  <si>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</si>
  <si>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</si>
  <si>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</si>
  <si>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</si>
  <si>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</si>
  <si>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</si>
  <si>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</si>
  <si>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</si>
  <si>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</si>
  <si>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</si>
  <si>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</si>
  <si>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</si>
  <si>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</si>
  <si>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</si>
  <si>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</si>
  <si>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</si>
  <si>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</si>
  <si>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</si>
  <si>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</si>
  <si>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</si>
  <si>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</si>
  <si>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</si>
  <si>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</si>
  <si>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</si>
  <si>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</si>
  <si>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</si>
  <si>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</si>
  <si>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</si>
  <si>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</si>
  <si>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</si>
  <si>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</si>
  <si>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</si>
  <si>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</si>
  <si>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</si>
  <si>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</si>
  <si>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</si>
  <si>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</si>
  <si>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</si>
  <si>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</si>
  <si>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</si>
  <si>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</si>
  <si>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</si>
  <si>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</si>
  <si>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</si>
  <si>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</si>
  <si>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</si>
  <si>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</si>
  <si>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</si>
  <si>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</si>
  <si>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</si>
  <si>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</si>
  <si>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</si>
  <si>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</si>
  <si>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</si>
  <si>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</si>
  <si>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</si>
  <si>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</si>
  <si>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</si>
  <si>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</si>
  <si>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</si>
  <si>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</si>
  <si>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</si>
  <si>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</si>
  <si>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</si>
  <si>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</si>
  <si>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</si>
  <si>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</si>
  <si>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</si>
  <si>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</si>
  <si>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</si>
  <si>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</si>
  <si>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</si>
  <si>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</si>
  <si>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</si>
  <si>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</si>
  <si>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</si>
  <si>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</si>
  <si>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</si>
  <si>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</si>
  <si>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</si>
  <si>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</si>
  <si>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</si>
  <si>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</si>
  <si>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</si>
  <si>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</si>
  <si>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</si>
  <si>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</si>
  <si>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</si>
  <si>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</si>
  <si>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</si>
  <si>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</si>
  <si>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</si>
  <si>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</si>
  <si>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</si>
  <si>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</si>
  <si>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</si>
  <si>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</si>
  <si>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</si>
  <si>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</si>
  <si>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</si>
  <si>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</si>
  <si>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</si>
  <si>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</si>
  <si>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</si>
  <si>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</si>
  <si>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</si>
  <si>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</si>
  <si>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</si>
  <si>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</si>
  <si>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</si>
  <si>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</si>
  <si>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</si>
  <si>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HORVAT ANGELINA, MARKO BRNIĆ</t>
  </si>
  <si>
    <t>31.03.2016.</t>
  </si>
  <si>
    <t>01.01.2016.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</si>
</sst>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42460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52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261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258</v>
      </c>
      <c r="B30" s="189"/>
      <c r="C30" s="189"/>
      <c r="D30" s="190"/>
      <c r="E30" s="188" t="s">
        <v>259</v>
      </c>
      <c r="F30" s="189"/>
      <c r="G30" s="189"/>
      <c r="H30" s="167" t="s">
        <v>260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264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262</v>
      </c>
      <c r="D48" s="163"/>
      <c r="E48" s="191"/>
      <c r="F48" s="6"/>
      <c r="G48" s="58" t="s">
        <v>106</v>
      </c>
      <c r="H48" s="156" t="s">
        <v>263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265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9">
      <selection activeCell="J43" sqref="J43:K5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266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215704452</v>
      </c>
      <c r="K6" s="89">
        <f>SUM(K7:K8)</f>
        <v>203068532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27669236</v>
      </c>
      <c r="K7" s="91">
        <v>30369174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188035216</v>
      </c>
      <c r="K8" s="91">
        <v>172699358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169171899</v>
      </c>
      <c r="K9" s="91">
        <v>150150929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214424502</v>
      </c>
      <c r="K10" s="91">
        <v>225519022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155967451</v>
      </c>
      <c r="K12" s="91">
        <v>184884325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47200886</v>
      </c>
      <c r="K13" s="91">
        <v>35584570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11387187</v>
      </c>
      <c r="K16" s="91">
        <v>11205210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638801559</v>
      </c>
      <c r="K17" s="91">
        <v>638118010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14047590</v>
      </c>
      <c r="K19" s="91">
        <v>15020333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28785618</v>
      </c>
      <c r="K20" s="91">
        <v>29149371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26642743</v>
      </c>
      <c r="K21" s="91">
        <v>27772927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1522133887</v>
      </c>
      <c r="K22" s="93">
        <f>SUM(K7:K21)</f>
        <v>1520473229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129309368</v>
      </c>
      <c r="K24" s="96">
        <f>SUM(K25:K26)</f>
        <v>125514817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24341635</v>
      </c>
      <c r="K25" s="97">
        <v>24689604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104967733</v>
      </c>
      <c r="K26" s="97">
        <v>100825213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1182688684</v>
      </c>
      <c r="K27" s="98">
        <f>SUM(K28:K30)</f>
        <v>1194928934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124349787</v>
      </c>
      <c r="K28" s="97">
        <v>126352461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97498359</v>
      </c>
      <c r="K29" s="97">
        <v>101350197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960840538</v>
      </c>
      <c r="K30" s="97">
        <v>967226276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J33</f>
        <v>11070818</v>
      </c>
      <c r="K31" s="98">
        <f>K33</f>
        <v>0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/>
      <c r="K32" s="97">
        <v>0</v>
      </c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11070818</v>
      </c>
      <c r="K33" s="97">
        <v>0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2084</v>
      </c>
      <c r="K34" s="97">
        <v>1329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33048192</v>
      </c>
      <c r="K40" s="97">
        <v>31718900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1356119146</v>
      </c>
      <c r="K41" s="100">
        <f>K24+K27+K31+K34+K35+K38+K39+K40</f>
        <v>1352163980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-8625290</v>
      </c>
      <c r="K44" s="91">
        <v>60493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73645782</v>
      </c>
      <c r="K45" s="91">
        <v>65020492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357974</v>
      </c>
      <c r="K48" s="91">
        <v>2591989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166014741</v>
      </c>
      <c r="K50" s="98">
        <f>SUM(K43:K49)</f>
        <v>168309249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1522133887</v>
      </c>
      <c r="K51" s="100">
        <f>K41+K50</f>
        <v>1520473229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166014741</v>
      </c>
      <c r="K53" s="96">
        <f>K50</f>
        <v>168309249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166014741</v>
      </c>
      <c r="K54" s="91">
        <f>K50</f>
        <v>168309249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1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J22">
    <cfRule type="cellIs" priority="6" dxfId="0" operator="lessThan" stopIfTrue="1">
      <formula>0</formula>
    </cfRule>
  </conditionalFormatting>
  <conditionalFormatting sqref="J24">
    <cfRule type="cellIs" priority="5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3:K43 J7:K21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4">
      <selection activeCell="J37" sqref="J37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267</v>
      </c>
      <c r="F2" s="225"/>
      <c r="G2" s="103" t="s">
        <v>61</v>
      </c>
      <c r="H2" s="224" t="s">
        <v>266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42">
        <v>17082756</v>
      </c>
      <c r="K6" s="142">
        <v>17082756</v>
      </c>
      <c r="L6" s="142">
        <v>15485954</v>
      </c>
      <c r="M6" s="142">
        <v>15485954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42">
        <v>9428027</v>
      </c>
      <c r="K7" s="142">
        <v>9428027</v>
      </c>
      <c r="L7" s="142">
        <v>8407498</v>
      </c>
      <c r="M7" s="142">
        <v>8407498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43">
        <v>7654729</v>
      </c>
      <c r="K8" s="143">
        <v>7654729</v>
      </c>
      <c r="L8" s="143">
        <f>L6-L7</f>
        <v>7078456</v>
      </c>
      <c r="M8" s="143">
        <f>M6-M7</f>
        <v>7078456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42">
        <v>2911775</v>
      </c>
      <c r="K9" s="142">
        <v>2911775</v>
      </c>
      <c r="L9" s="142">
        <v>2965488</v>
      </c>
      <c r="M9" s="142">
        <v>2965488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42">
        <v>563115</v>
      </c>
      <c r="K10" s="142">
        <v>563115</v>
      </c>
      <c r="L10" s="142">
        <v>582448</v>
      </c>
      <c r="M10" s="142">
        <v>582448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43">
        <v>2348660</v>
      </c>
      <c r="K11" s="143">
        <v>2348660</v>
      </c>
      <c r="L11" s="143">
        <f>L9-L10</f>
        <v>2383040</v>
      </c>
      <c r="M11" s="143">
        <f>M9-M10</f>
        <v>2383040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42">
        <v>0</v>
      </c>
      <c r="K12" s="142">
        <v>0</v>
      </c>
      <c r="L12" s="142">
        <v>0</v>
      </c>
      <c r="M12" s="142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42">
        <v>648011</v>
      </c>
      <c r="K13" s="142">
        <v>648011</v>
      </c>
      <c r="L13" s="142">
        <v>562187</v>
      </c>
      <c r="M13" s="142">
        <v>562187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42">
        <v>160</v>
      </c>
      <c r="K14" s="142">
        <v>160</v>
      </c>
      <c r="L14" s="142">
        <v>755</v>
      </c>
      <c r="M14" s="142">
        <v>755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42">
        <v>0</v>
      </c>
      <c r="K15" s="142">
        <v>0</v>
      </c>
      <c r="L15" s="142">
        <v>0</v>
      </c>
      <c r="M15" s="142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42">
        <v>67181</v>
      </c>
      <c r="K16" s="142">
        <v>67181</v>
      </c>
      <c r="L16" s="142"/>
      <c r="M16" s="142"/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42">
        <v>0</v>
      </c>
      <c r="K17" s="142">
        <v>0</v>
      </c>
      <c r="L17" s="142">
        <v>0</v>
      </c>
      <c r="M17" s="142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42">
        <v>0</v>
      </c>
      <c r="K18" s="142">
        <v>0</v>
      </c>
      <c r="L18" s="142">
        <v>0</v>
      </c>
      <c r="M18" s="142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42">
        <v>0</v>
      </c>
      <c r="K19" s="142">
        <v>0</v>
      </c>
      <c r="L19" s="142">
        <v>0</v>
      </c>
      <c r="M19" s="142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42">
        <v>0</v>
      </c>
      <c r="K20" s="142">
        <v>0</v>
      </c>
      <c r="L20" s="142">
        <v>0</v>
      </c>
      <c r="M20" s="142">
        <v>0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42">
        <v>26678</v>
      </c>
      <c r="K21" s="142">
        <v>26678</v>
      </c>
      <c r="L21" s="142">
        <v>-277228</v>
      </c>
      <c r="M21" s="142">
        <v>-277228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42">
        <v>114867</v>
      </c>
      <c r="K22" s="142">
        <v>114867</v>
      </c>
      <c r="L22" s="142">
        <v>109332</v>
      </c>
      <c r="M22" s="142">
        <v>109332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42">
        <v>116072</v>
      </c>
      <c r="K23" s="142">
        <v>116072</v>
      </c>
      <c r="L23" s="142">
        <v>113680</v>
      </c>
      <c r="M23" s="142">
        <v>113680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42">
        <v>9111053</v>
      </c>
      <c r="K24" s="142">
        <v>9111053</v>
      </c>
      <c r="L24" s="142">
        <v>8289223</v>
      </c>
      <c r="M24" s="142">
        <v>8289223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43">
        <v>1633161</v>
      </c>
      <c r="K25" s="143">
        <v>1633161</v>
      </c>
      <c r="L25" s="143">
        <f>L8+L11+SUM(L12:L22)-L23-L24</f>
        <v>1453639</v>
      </c>
      <c r="M25" s="143">
        <f>M8+M11+SUM(M12:M22)-M23-M24</f>
        <v>1453639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42">
        <v>1453221</v>
      </c>
      <c r="K26" s="142">
        <v>1453221</v>
      </c>
      <c r="L26" s="142">
        <v>1393146</v>
      </c>
      <c r="M26" s="142">
        <v>1393146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43">
        <v>179940</v>
      </c>
      <c r="K27" s="143">
        <v>179940</v>
      </c>
      <c r="L27" s="143">
        <f>L25-L26</f>
        <v>60493</v>
      </c>
      <c r="M27" s="143">
        <f>M25-M26</f>
        <v>60493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42">
        <v>141872</v>
      </c>
      <c r="K28" s="142">
        <v>141872</v>
      </c>
      <c r="L28" s="142">
        <v>0</v>
      </c>
      <c r="M28" s="142">
        <v>0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43">
        <v>38068</v>
      </c>
      <c r="K29" s="143">
        <v>38068</v>
      </c>
      <c r="L29" s="143">
        <f>L27-L28</f>
        <v>60493</v>
      </c>
      <c r="M29" s="143">
        <f>M27-M28</f>
        <v>60493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44">
        <v>0</v>
      </c>
      <c r="K30" s="144">
        <v>0</v>
      </c>
      <c r="L30" s="144">
        <v>0</v>
      </c>
      <c r="M30" s="144">
        <v>0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45">
        <f>J29</f>
        <v>38068</v>
      </c>
      <c r="K32" s="145">
        <f>K29</f>
        <v>38068</v>
      </c>
      <c r="L32" s="145">
        <f>L29</f>
        <v>60493</v>
      </c>
      <c r="M32" s="145">
        <f>M29</f>
        <v>60493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42">
        <f>J29</f>
        <v>38068</v>
      </c>
      <c r="K33" s="142">
        <f>K29</f>
        <v>38068</v>
      </c>
      <c r="L33" s="142">
        <f>L29</f>
        <v>60493</v>
      </c>
      <c r="M33" s="142">
        <f>M29</f>
        <v>60493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46">
        <f>J32-J33</f>
        <v>0</v>
      </c>
      <c r="K34" s="146">
        <f>K32-K33</f>
        <v>0</v>
      </c>
      <c r="L34" s="146">
        <f>L32-L33</f>
        <v>0</v>
      </c>
      <c r="M34" s="146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J18 J33:L33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9:J10 J19:J20 J30 J22:J24 J6:M7 L19:L20 L22:L24 L9:M10 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17" sqref="A17:H17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97" t="s">
        <v>138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139</v>
      </c>
      <c r="D2" s="299"/>
      <c r="E2" s="300" t="s">
        <v>267</v>
      </c>
      <c r="F2" s="301"/>
      <c r="G2" s="107" t="s">
        <v>61</v>
      </c>
      <c r="H2" s="300" t="s">
        <v>266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08" t="s">
        <v>140</v>
      </c>
      <c r="J3" s="109" t="s">
        <v>124</v>
      </c>
      <c r="K3" s="110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1">
        <v>2</v>
      </c>
      <c r="J4" s="112" t="s">
        <v>141</v>
      </c>
      <c r="K4" s="113" t="s">
        <v>142</v>
      </c>
    </row>
    <row r="5" spans="1:11" ht="12.75">
      <c r="A5" s="276" t="s">
        <v>143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144</v>
      </c>
      <c r="B6" s="295"/>
      <c r="C6" s="295"/>
      <c r="D6" s="295"/>
      <c r="E6" s="295"/>
      <c r="F6" s="295"/>
      <c r="G6" s="295"/>
      <c r="H6" s="296"/>
      <c r="I6" s="114">
        <v>1</v>
      </c>
      <c r="J6" s="147">
        <f>SUM(J7:J12)</f>
        <v>2666017</v>
      </c>
      <c r="K6" s="147">
        <f>SUM(K7:K12)</f>
        <v>2101378</v>
      </c>
    </row>
    <row r="7" spans="1:11" ht="12.75">
      <c r="A7" s="269" t="s">
        <v>145</v>
      </c>
      <c r="B7" s="289"/>
      <c r="C7" s="289"/>
      <c r="D7" s="289"/>
      <c r="E7" s="289"/>
      <c r="F7" s="289"/>
      <c r="G7" s="289"/>
      <c r="H7" s="290"/>
      <c r="I7" s="114">
        <v>2</v>
      </c>
      <c r="J7" s="148">
        <v>179940</v>
      </c>
      <c r="K7" s="148">
        <v>60493</v>
      </c>
    </row>
    <row r="8" spans="1:11" ht="12.75">
      <c r="A8" s="269" t="s">
        <v>146</v>
      </c>
      <c r="B8" s="289"/>
      <c r="C8" s="289"/>
      <c r="D8" s="289"/>
      <c r="E8" s="289"/>
      <c r="F8" s="289"/>
      <c r="G8" s="289"/>
      <c r="H8" s="290"/>
      <c r="I8" s="114">
        <v>3</v>
      </c>
      <c r="J8" s="148">
        <v>1453221</v>
      </c>
      <c r="K8" s="148">
        <v>1393146</v>
      </c>
    </row>
    <row r="9" spans="1:11" ht="12.75">
      <c r="A9" s="269" t="s">
        <v>147</v>
      </c>
      <c r="B9" s="289"/>
      <c r="C9" s="289"/>
      <c r="D9" s="289"/>
      <c r="E9" s="289"/>
      <c r="F9" s="289"/>
      <c r="G9" s="289"/>
      <c r="H9" s="290"/>
      <c r="I9" s="114">
        <v>4</v>
      </c>
      <c r="J9" s="148">
        <v>1032856</v>
      </c>
      <c r="K9" s="148">
        <v>647739</v>
      </c>
    </row>
    <row r="10" spans="1:11" ht="23.25" customHeight="1">
      <c r="A10" s="269" t="s">
        <v>148</v>
      </c>
      <c r="B10" s="289"/>
      <c r="C10" s="289"/>
      <c r="D10" s="289"/>
      <c r="E10" s="289"/>
      <c r="F10" s="289"/>
      <c r="G10" s="289"/>
      <c r="H10" s="290"/>
      <c r="I10" s="114">
        <v>5</v>
      </c>
      <c r="J10" s="148">
        <v>0</v>
      </c>
      <c r="K10" s="148">
        <v>0</v>
      </c>
    </row>
    <row r="11" spans="1:11" ht="12.75">
      <c r="A11" s="269" t="s">
        <v>149</v>
      </c>
      <c r="B11" s="289"/>
      <c r="C11" s="289"/>
      <c r="D11" s="289"/>
      <c r="E11" s="289"/>
      <c r="F11" s="289"/>
      <c r="G11" s="289"/>
      <c r="H11" s="290"/>
      <c r="I11" s="114">
        <v>6</v>
      </c>
      <c r="J11" s="148">
        <v>0</v>
      </c>
      <c r="K11" s="148">
        <v>0</v>
      </c>
    </row>
    <row r="12" spans="1:11" ht="12.75">
      <c r="A12" s="269" t="s">
        <v>150</v>
      </c>
      <c r="B12" s="289"/>
      <c r="C12" s="289"/>
      <c r="D12" s="289"/>
      <c r="E12" s="289"/>
      <c r="F12" s="289"/>
      <c r="G12" s="289"/>
      <c r="H12" s="290"/>
      <c r="I12" s="114">
        <v>7</v>
      </c>
      <c r="J12" s="148">
        <v>0</v>
      </c>
      <c r="K12" s="148">
        <v>0</v>
      </c>
    </row>
    <row r="13" spans="1:11" ht="12.75">
      <c r="A13" s="272" t="s">
        <v>151</v>
      </c>
      <c r="B13" s="289"/>
      <c r="C13" s="289"/>
      <c r="D13" s="289"/>
      <c r="E13" s="289"/>
      <c r="F13" s="289"/>
      <c r="G13" s="289"/>
      <c r="H13" s="290"/>
      <c r="I13" s="114">
        <v>8</v>
      </c>
      <c r="J13" s="149">
        <f>J14+J15+J16+J17+J19+J20+J21</f>
        <v>-52293511</v>
      </c>
      <c r="K13" s="149">
        <f>K14+K15+K16+K17+K19+K20+K21</f>
        <v>-7312370</v>
      </c>
    </row>
    <row r="14" spans="1:11" ht="12.75">
      <c r="A14" s="269" t="s">
        <v>152</v>
      </c>
      <c r="B14" s="289"/>
      <c r="C14" s="289"/>
      <c r="D14" s="289"/>
      <c r="E14" s="289"/>
      <c r="F14" s="289"/>
      <c r="G14" s="289"/>
      <c r="H14" s="290"/>
      <c r="I14" s="114">
        <v>9</v>
      </c>
      <c r="J14" s="148">
        <v>16688462</v>
      </c>
      <c r="K14" s="148">
        <v>15335858</v>
      </c>
    </row>
    <row r="15" spans="1:11" ht="12.75">
      <c r="A15" s="269" t="s">
        <v>153</v>
      </c>
      <c r="B15" s="289"/>
      <c r="C15" s="289"/>
      <c r="D15" s="289"/>
      <c r="E15" s="289"/>
      <c r="F15" s="289"/>
      <c r="G15" s="289"/>
      <c r="H15" s="290"/>
      <c r="I15" s="114">
        <v>10</v>
      </c>
      <c r="J15" s="148">
        <v>-11329695</v>
      </c>
      <c r="K15" s="148">
        <v>-11094520</v>
      </c>
    </row>
    <row r="16" spans="1:11" ht="12.75">
      <c r="A16" s="269" t="s">
        <v>154</v>
      </c>
      <c r="B16" s="289"/>
      <c r="C16" s="289"/>
      <c r="D16" s="289"/>
      <c r="E16" s="289"/>
      <c r="F16" s="289"/>
      <c r="G16" s="289"/>
      <c r="H16" s="290"/>
      <c r="I16" s="114">
        <v>11</v>
      </c>
      <c r="J16" s="148">
        <v>-35653216</v>
      </c>
      <c r="K16" s="148">
        <v>19202947</v>
      </c>
    </row>
    <row r="17" spans="1:13" ht="12.75">
      <c r="A17" s="269" t="s">
        <v>155</v>
      </c>
      <c r="B17" s="289"/>
      <c r="C17" s="289"/>
      <c r="D17" s="289"/>
      <c r="E17" s="289"/>
      <c r="F17" s="289"/>
      <c r="G17" s="289"/>
      <c r="H17" s="290"/>
      <c r="I17" s="114">
        <v>12</v>
      </c>
      <c r="J17" s="148">
        <v>14655432</v>
      </c>
      <c r="K17" s="148">
        <v>-709597</v>
      </c>
      <c r="M17" s="115"/>
    </row>
    <row r="18" spans="1:11" ht="25.5" customHeight="1">
      <c r="A18" s="269" t="s">
        <v>156</v>
      </c>
      <c r="B18" s="289"/>
      <c r="C18" s="289"/>
      <c r="D18" s="289"/>
      <c r="E18" s="289"/>
      <c r="F18" s="289"/>
      <c r="G18" s="289"/>
      <c r="H18" s="290"/>
      <c r="I18" s="114">
        <v>13</v>
      </c>
      <c r="J18" s="148">
        <v>0</v>
      </c>
      <c r="K18" s="148">
        <v>0</v>
      </c>
    </row>
    <row r="19" spans="1:13" ht="12.75">
      <c r="A19" s="269" t="s">
        <v>157</v>
      </c>
      <c r="B19" s="289"/>
      <c r="C19" s="289"/>
      <c r="D19" s="289"/>
      <c r="E19" s="289"/>
      <c r="F19" s="289"/>
      <c r="G19" s="289"/>
      <c r="H19" s="290"/>
      <c r="I19" s="114">
        <v>14</v>
      </c>
      <c r="J19" s="148">
        <v>-48614834</v>
      </c>
      <c r="K19" s="148">
        <v>-28916874</v>
      </c>
      <c r="M19" s="115"/>
    </row>
    <row r="20" spans="1:11" ht="22.5" customHeight="1">
      <c r="A20" s="291" t="s">
        <v>158</v>
      </c>
      <c r="B20" s="292"/>
      <c r="C20" s="292"/>
      <c r="D20" s="292"/>
      <c r="E20" s="292"/>
      <c r="F20" s="292"/>
      <c r="G20" s="292"/>
      <c r="H20" s="293"/>
      <c r="I20" s="114">
        <v>15</v>
      </c>
      <c r="J20" s="148">
        <v>0</v>
      </c>
      <c r="K20" s="148">
        <v>0</v>
      </c>
    </row>
    <row r="21" spans="1:14" ht="12.75">
      <c r="A21" s="269" t="s">
        <v>159</v>
      </c>
      <c r="B21" s="270"/>
      <c r="C21" s="270"/>
      <c r="D21" s="270"/>
      <c r="E21" s="270"/>
      <c r="F21" s="270"/>
      <c r="G21" s="270"/>
      <c r="H21" s="271"/>
      <c r="I21" s="114">
        <v>16</v>
      </c>
      <c r="J21" s="148">
        <v>11960340</v>
      </c>
      <c r="K21" s="148">
        <v>-1130184</v>
      </c>
      <c r="L21" s="115"/>
      <c r="M21" s="115"/>
      <c r="N21" s="115"/>
    </row>
    <row r="22" spans="1:13" ht="12.75">
      <c r="A22" s="272" t="s">
        <v>160</v>
      </c>
      <c r="B22" s="270"/>
      <c r="C22" s="270"/>
      <c r="D22" s="270"/>
      <c r="E22" s="270"/>
      <c r="F22" s="270"/>
      <c r="G22" s="270"/>
      <c r="H22" s="271"/>
      <c r="I22" s="114">
        <v>17</v>
      </c>
      <c r="J22" s="149">
        <f>SUM(J23:J26)</f>
        <v>18447223</v>
      </c>
      <c r="K22" s="149">
        <f>SUM(K23:K26)</f>
        <v>10910203</v>
      </c>
      <c r="M22" s="115"/>
    </row>
    <row r="23" spans="1:13" ht="12.75">
      <c r="A23" s="269" t="s">
        <v>161</v>
      </c>
      <c r="B23" s="270"/>
      <c r="C23" s="270"/>
      <c r="D23" s="270"/>
      <c r="E23" s="270"/>
      <c r="F23" s="270"/>
      <c r="G23" s="270"/>
      <c r="H23" s="271"/>
      <c r="I23" s="114">
        <v>18</v>
      </c>
      <c r="J23" s="148">
        <v>-10694465</v>
      </c>
      <c r="K23" s="148">
        <v>2002674</v>
      </c>
      <c r="M23" s="115"/>
    </row>
    <row r="24" spans="1:12" ht="12.75">
      <c r="A24" s="269" t="s">
        <v>162</v>
      </c>
      <c r="B24" s="270"/>
      <c r="C24" s="270"/>
      <c r="D24" s="270"/>
      <c r="E24" s="270"/>
      <c r="F24" s="270"/>
      <c r="G24" s="270"/>
      <c r="H24" s="271"/>
      <c r="I24" s="114">
        <v>19</v>
      </c>
      <c r="J24" s="148">
        <v>32093464</v>
      </c>
      <c r="K24" s="148">
        <v>10237576</v>
      </c>
      <c r="L24" s="115"/>
    </row>
    <row r="25" spans="1:13" ht="12.75">
      <c r="A25" s="269" t="s">
        <v>163</v>
      </c>
      <c r="B25" s="270"/>
      <c r="C25" s="270"/>
      <c r="D25" s="270"/>
      <c r="E25" s="270"/>
      <c r="F25" s="270"/>
      <c r="G25" s="270"/>
      <c r="H25" s="271"/>
      <c r="I25" s="114">
        <v>20</v>
      </c>
      <c r="J25" s="148">
        <v>-161</v>
      </c>
      <c r="K25" s="148">
        <v>-755</v>
      </c>
      <c r="M25" s="115"/>
    </row>
    <row r="26" spans="1:11" ht="12.75">
      <c r="A26" s="269" t="s">
        <v>164</v>
      </c>
      <c r="B26" s="270"/>
      <c r="C26" s="270"/>
      <c r="D26" s="270"/>
      <c r="E26" s="270"/>
      <c r="F26" s="270"/>
      <c r="G26" s="270"/>
      <c r="H26" s="271"/>
      <c r="I26" s="114">
        <v>21</v>
      </c>
      <c r="J26" s="148">
        <v>-2951615</v>
      </c>
      <c r="K26" s="148">
        <v>-1329292</v>
      </c>
    </row>
    <row r="27" spans="1:11" ht="23.25" customHeight="1">
      <c r="A27" s="272" t="s">
        <v>165</v>
      </c>
      <c r="B27" s="270"/>
      <c r="C27" s="270"/>
      <c r="D27" s="270"/>
      <c r="E27" s="270"/>
      <c r="F27" s="270"/>
      <c r="G27" s="270"/>
      <c r="H27" s="271"/>
      <c r="I27" s="114">
        <v>22</v>
      </c>
      <c r="J27" s="149">
        <f>J6+J13+J22</f>
        <v>-31180271</v>
      </c>
      <c r="K27" s="149">
        <f>K6+K13+K22</f>
        <v>5699211</v>
      </c>
    </row>
    <row r="28" spans="1:11" ht="12.75">
      <c r="A28" s="283" t="s">
        <v>166</v>
      </c>
      <c r="B28" s="284"/>
      <c r="C28" s="284"/>
      <c r="D28" s="284"/>
      <c r="E28" s="284"/>
      <c r="F28" s="284"/>
      <c r="G28" s="284"/>
      <c r="H28" s="285"/>
      <c r="I28" s="114">
        <v>23</v>
      </c>
      <c r="J28" s="148">
        <v>-141872</v>
      </c>
      <c r="K28" s="148">
        <v>0</v>
      </c>
    </row>
    <row r="29" spans="1:13" ht="12.75">
      <c r="A29" s="286" t="s">
        <v>167</v>
      </c>
      <c r="B29" s="287"/>
      <c r="C29" s="287"/>
      <c r="D29" s="287"/>
      <c r="E29" s="287"/>
      <c r="F29" s="287"/>
      <c r="G29" s="287"/>
      <c r="H29" s="288"/>
      <c r="I29" s="114">
        <v>24</v>
      </c>
      <c r="J29" s="150">
        <f>J27+J28</f>
        <v>-31322143</v>
      </c>
      <c r="K29" s="150">
        <f>K27+K28</f>
        <v>5699211</v>
      </c>
      <c r="M29" s="115"/>
    </row>
    <row r="30" spans="1:11" ht="12.75">
      <c r="A30" s="276" t="s">
        <v>168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169</v>
      </c>
      <c r="B31" s="281"/>
      <c r="C31" s="281"/>
      <c r="D31" s="281"/>
      <c r="E31" s="281"/>
      <c r="F31" s="281"/>
      <c r="G31" s="281"/>
      <c r="H31" s="282"/>
      <c r="I31" s="114">
        <v>25</v>
      </c>
      <c r="J31" s="147">
        <f>SUM(J32:J36)</f>
        <v>34065924</v>
      </c>
      <c r="K31" s="147">
        <f>SUM(K32:K36)</f>
        <v>9632081</v>
      </c>
    </row>
    <row r="32" spans="1:11" ht="23.25" customHeight="1">
      <c r="A32" s="269" t="s">
        <v>170</v>
      </c>
      <c r="B32" s="270"/>
      <c r="C32" s="270"/>
      <c r="D32" s="270"/>
      <c r="E32" s="270"/>
      <c r="F32" s="270"/>
      <c r="G32" s="270"/>
      <c r="H32" s="271"/>
      <c r="I32" s="114">
        <v>26</v>
      </c>
      <c r="J32" s="148">
        <v>-1138951</v>
      </c>
      <c r="K32" s="148">
        <v>-1984235</v>
      </c>
    </row>
    <row r="33" spans="1:11" ht="25.5" customHeight="1">
      <c r="A33" s="269" t="s">
        <v>171</v>
      </c>
      <c r="B33" s="270"/>
      <c r="C33" s="270"/>
      <c r="D33" s="270"/>
      <c r="E33" s="270"/>
      <c r="F33" s="270"/>
      <c r="G33" s="270"/>
      <c r="H33" s="271"/>
      <c r="I33" s="114">
        <v>27</v>
      </c>
      <c r="J33" s="148">
        <v>0</v>
      </c>
      <c r="K33" s="148">
        <v>0</v>
      </c>
    </row>
    <row r="34" spans="1:11" ht="23.25" customHeight="1">
      <c r="A34" s="269" t="s">
        <v>172</v>
      </c>
      <c r="B34" s="270"/>
      <c r="C34" s="270"/>
      <c r="D34" s="270"/>
      <c r="E34" s="270"/>
      <c r="F34" s="270"/>
      <c r="G34" s="270"/>
      <c r="H34" s="271"/>
      <c r="I34" s="114">
        <v>28</v>
      </c>
      <c r="J34" s="148">
        <v>35204875</v>
      </c>
      <c r="K34" s="148">
        <v>11616316</v>
      </c>
    </row>
    <row r="35" spans="1:11" ht="12.75">
      <c r="A35" s="269" t="s">
        <v>173</v>
      </c>
      <c r="B35" s="270"/>
      <c r="C35" s="270"/>
      <c r="D35" s="270"/>
      <c r="E35" s="270"/>
      <c r="F35" s="270"/>
      <c r="G35" s="270"/>
      <c r="H35" s="271"/>
      <c r="I35" s="114">
        <v>29</v>
      </c>
      <c r="J35" s="148">
        <v>0</v>
      </c>
      <c r="K35" s="148">
        <v>0</v>
      </c>
    </row>
    <row r="36" spans="1:11" ht="12.75">
      <c r="A36" s="269" t="s">
        <v>174</v>
      </c>
      <c r="B36" s="270"/>
      <c r="C36" s="270"/>
      <c r="D36" s="270"/>
      <c r="E36" s="270"/>
      <c r="F36" s="270"/>
      <c r="G36" s="270"/>
      <c r="H36" s="271"/>
      <c r="I36" s="114">
        <v>30</v>
      </c>
      <c r="J36" s="151">
        <v>0</v>
      </c>
      <c r="K36" s="151">
        <v>0</v>
      </c>
    </row>
    <row r="37" spans="1:11" ht="12.75">
      <c r="A37" s="276" t="s">
        <v>175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176</v>
      </c>
      <c r="B38" s="281"/>
      <c r="C38" s="281"/>
      <c r="D38" s="281"/>
      <c r="E38" s="281"/>
      <c r="F38" s="281"/>
      <c r="G38" s="281"/>
      <c r="H38" s="282"/>
      <c r="I38" s="114">
        <v>31</v>
      </c>
      <c r="J38" s="147">
        <f>SUM(J39:J44)</f>
        <v>-2029370</v>
      </c>
      <c r="K38" s="147">
        <f>SUM(K39:K44)</f>
        <v>-12631354</v>
      </c>
    </row>
    <row r="39" spans="1:11" ht="12.75">
      <c r="A39" s="269" t="s">
        <v>177</v>
      </c>
      <c r="B39" s="270"/>
      <c r="C39" s="270"/>
      <c r="D39" s="270"/>
      <c r="E39" s="270"/>
      <c r="F39" s="270"/>
      <c r="G39" s="270"/>
      <c r="H39" s="271"/>
      <c r="I39" s="114">
        <v>32</v>
      </c>
      <c r="J39" s="148">
        <v>-3099478</v>
      </c>
      <c r="K39" s="148">
        <v>-14865369</v>
      </c>
    </row>
    <row r="40" spans="1:11" ht="12.75">
      <c r="A40" s="269" t="s">
        <v>178</v>
      </c>
      <c r="B40" s="270"/>
      <c r="C40" s="270"/>
      <c r="D40" s="270"/>
      <c r="E40" s="270"/>
      <c r="F40" s="270"/>
      <c r="G40" s="270"/>
      <c r="H40" s="271"/>
      <c r="I40" s="114">
        <v>33</v>
      </c>
      <c r="J40" s="148">
        <v>0</v>
      </c>
      <c r="K40" s="148">
        <v>0</v>
      </c>
    </row>
    <row r="41" spans="1:11" ht="12.75">
      <c r="A41" s="269" t="s">
        <v>179</v>
      </c>
      <c r="B41" s="270"/>
      <c r="C41" s="270"/>
      <c r="D41" s="270"/>
      <c r="E41" s="270"/>
      <c r="F41" s="270"/>
      <c r="G41" s="270"/>
      <c r="H41" s="271"/>
      <c r="I41" s="114">
        <v>34</v>
      </c>
      <c r="J41" s="148">
        <v>0</v>
      </c>
      <c r="K41" s="148">
        <v>0</v>
      </c>
    </row>
    <row r="42" spans="1:11" ht="12.75">
      <c r="A42" s="269" t="s">
        <v>180</v>
      </c>
      <c r="B42" s="270"/>
      <c r="C42" s="270"/>
      <c r="D42" s="270"/>
      <c r="E42" s="270"/>
      <c r="F42" s="270"/>
      <c r="G42" s="270"/>
      <c r="H42" s="271"/>
      <c r="I42" s="114">
        <v>35</v>
      </c>
      <c r="J42" s="148">
        <v>0</v>
      </c>
      <c r="K42" s="148">
        <v>0</v>
      </c>
    </row>
    <row r="43" spans="1:11" ht="12.75">
      <c r="A43" s="269" t="s">
        <v>181</v>
      </c>
      <c r="B43" s="270"/>
      <c r="C43" s="270"/>
      <c r="D43" s="270"/>
      <c r="E43" s="270"/>
      <c r="F43" s="270"/>
      <c r="G43" s="270"/>
      <c r="H43" s="271"/>
      <c r="I43" s="114">
        <v>36</v>
      </c>
      <c r="J43" s="148">
        <v>0</v>
      </c>
      <c r="K43" s="148">
        <v>0</v>
      </c>
    </row>
    <row r="44" spans="1:11" ht="12.75">
      <c r="A44" s="269" t="s">
        <v>182</v>
      </c>
      <c r="B44" s="270"/>
      <c r="C44" s="270"/>
      <c r="D44" s="270"/>
      <c r="E44" s="270"/>
      <c r="F44" s="270"/>
      <c r="G44" s="270"/>
      <c r="H44" s="271"/>
      <c r="I44" s="114">
        <v>37</v>
      </c>
      <c r="J44" s="148">
        <v>1070108</v>
      </c>
      <c r="K44" s="148">
        <v>2234015</v>
      </c>
    </row>
    <row r="45" spans="1:11" ht="23.25" customHeight="1">
      <c r="A45" s="272" t="s">
        <v>183</v>
      </c>
      <c r="B45" s="270"/>
      <c r="C45" s="270"/>
      <c r="D45" s="270"/>
      <c r="E45" s="270"/>
      <c r="F45" s="270"/>
      <c r="G45" s="270"/>
      <c r="H45" s="271"/>
      <c r="I45" s="114">
        <v>38</v>
      </c>
      <c r="J45" s="149">
        <f>J29+J31+J38</f>
        <v>714411</v>
      </c>
      <c r="K45" s="149">
        <f>K29+K31+K38</f>
        <v>2699938</v>
      </c>
    </row>
    <row r="46" spans="1:11" ht="12.75">
      <c r="A46" s="269" t="s">
        <v>184</v>
      </c>
      <c r="B46" s="270"/>
      <c r="C46" s="270"/>
      <c r="D46" s="270"/>
      <c r="E46" s="270"/>
      <c r="F46" s="270"/>
      <c r="G46" s="270"/>
      <c r="H46" s="271"/>
      <c r="I46" s="114">
        <v>39</v>
      </c>
      <c r="J46" s="148"/>
      <c r="K46" s="148"/>
    </row>
    <row r="47" spans="1:11" ht="12.75">
      <c r="A47" s="272" t="s">
        <v>185</v>
      </c>
      <c r="B47" s="270"/>
      <c r="C47" s="270"/>
      <c r="D47" s="270"/>
      <c r="E47" s="270"/>
      <c r="F47" s="270"/>
      <c r="G47" s="270"/>
      <c r="H47" s="271"/>
      <c r="I47" s="114">
        <v>40</v>
      </c>
      <c r="J47" s="149">
        <f>J45+J46</f>
        <v>714411</v>
      </c>
      <c r="K47" s="149">
        <f>K45+K46</f>
        <v>2699938</v>
      </c>
    </row>
    <row r="48" spans="1:11" ht="12.75">
      <c r="A48" s="272" t="s">
        <v>186</v>
      </c>
      <c r="B48" s="270"/>
      <c r="C48" s="270"/>
      <c r="D48" s="270"/>
      <c r="E48" s="270"/>
      <c r="F48" s="270"/>
      <c r="G48" s="270"/>
      <c r="H48" s="271"/>
      <c r="I48" s="116">
        <v>41</v>
      </c>
      <c r="J48" s="148">
        <v>28486403</v>
      </c>
      <c r="K48" s="148">
        <v>27669236</v>
      </c>
    </row>
    <row r="49" spans="1:13" ht="12.75">
      <c r="A49" s="273" t="s">
        <v>187</v>
      </c>
      <c r="B49" s="274"/>
      <c r="C49" s="274"/>
      <c r="D49" s="274"/>
      <c r="E49" s="274"/>
      <c r="F49" s="274"/>
      <c r="G49" s="274"/>
      <c r="H49" s="275"/>
      <c r="I49" s="117">
        <v>42</v>
      </c>
      <c r="J49" s="150">
        <f>IF(J47+J48&gt;=0,J47+J48,0)</f>
        <v>29200814</v>
      </c>
      <c r="K49" s="150">
        <f>IF(K47+K48&gt;=0,K47+K48,0)</f>
        <v>30369174</v>
      </c>
      <c r="L49" s="115"/>
      <c r="M49" s="115"/>
    </row>
    <row r="51" ht="12.75">
      <c r="K51" s="115"/>
    </row>
    <row r="53" ht="12.75">
      <c r="J53" s="118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7:K8 J44:K44 J10:K12 J14:K21 J29:K29 J46:K46 J36:K36 J32:K34 J23:K26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35:K35 J9:K9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05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139</v>
      </c>
      <c r="D2" s="307"/>
      <c r="E2" s="308"/>
      <c r="F2" s="309"/>
      <c r="G2" s="119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20" t="s">
        <v>189</v>
      </c>
      <c r="J3" s="110" t="s">
        <v>124</v>
      </c>
      <c r="K3" s="110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21">
        <v>2</v>
      </c>
      <c r="J4" s="113" t="s">
        <v>141</v>
      </c>
      <c r="K4" s="113" t="s">
        <v>142</v>
      </c>
    </row>
    <row r="5" spans="1:11" ht="12.75">
      <c r="A5" s="314" t="s">
        <v>143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190</v>
      </c>
      <c r="B6" s="319"/>
      <c r="C6" s="319"/>
      <c r="D6" s="319"/>
      <c r="E6" s="319"/>
      <c r="F6" s="319"/>
      <c r="G6" s="319"/>
      <c r="H6" s="320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21" t="s">
        <v>191</v>
      </c>
      <c r="B7" s="322"/>
      <c r="C7" s="322"/>
      <c r="D7" s="322"/>
      <c r="E7" s="322"/>
      <c r="F7" s="322"/>
      <c r="G7" s="322"/>
      <c r="H7" s="323"/>
      <c r="I7" s="122">
        <v>2</v>
      </c>
      <c r="J7" s="124"/>
      <c r="K7" s="124"/>
    </row>
    <row r="8" spans="1:11" ht="12.75">
      <c r="A8" s="321" t="s">
        <v>192</v>
      </c>
      <c r="B8" s="322"/>
      <c r="C8" s="322"/>
      <c r="D8" s="322"/>
      <c r="E8" s="322"/>
      <c r="F8" s="322"/>
      <c r="G8" s="322"/>
      <c r="H8" s="323"/>
      <c r="I8" s="122">
        <v>3</v>
      </c>
      <c r="J8" s="124"/>
      <c r="K8" s="124"/>
    </row>
    <row r="9" spans="1:11" ht="12.75">
      <c r="A9" s="321" t="s">
        <v>193</v>
      </c>
      <c r="B9" s="322"/>
      <c r="C9" s="322"/>
      <c r="D9" s="322"/>
      <c r="E9" s="322"/>
      <c r="F9" s="322"/>
      <c r="G9" s="322"/>
      <c r="H9" s="323"/>
      <c r="I9" s="122">
        <v>4</v>
      </c>
      <c r="J9" s="124"/>
      <c r="K9" s="124"/>
    </row>
    <row r="10" spans="1:11" ht="12.75">
      <c r="A10" s="321" t="s">
        <v>194</v>
      </c>
      <c r="B10" s="322"/>
      <c r="C10" s="322"/>
      <c r="D10" s="322"/>
      <c r="E10" s="322"/>
      <c r="F10" s="322"/>
      <c r="G10" s="322"/>
      <c r="H10" s="323"/>
      <c r="I10" s="122">
        <v>5</v>
      </c>
      <c r="J10" s="124"/>
      <c r="K10" s="124"/>
    </row>
    <row r="11" spans="1:11" ht="12.75">
      <c r="A11" s="321" t="s">
        <v>195</v>
      </c>
      <c r="B11" s="322"/>
      <c r="C11" s="322"/>
      <c r="D11" s="322"/>
      <c r="E11" s="322"/>
      <c r="F11" s="322"/>
      <c r="G11" s="322"/>
      <c r="H11" s="323"/>
      <c r="I11" s="122">
        <v>6</v>
      </c>
      <c r="J11" s="124"/>
      <c r="K11" s="124"/>
    </row>
    <row r="12" spans="1:11" ht="21" customHeight="1">
      <c r="A12" s="321" t="s">
        <v>196</v>
      </c>
      <c r="B12" s="322"/>
      <c r="C12" s="322"/>
      <c r="D12" s="322"/>
      <c r="E12" s="322"/>
      <c r="F12" s="322"/>
      <c r="G12" s="322"/>
      <c r="H12" s="323"/>
      <c r="I12" s="122">
        <v>7</v>
      </c>
      <c r="J12" s="124"/>
      <c r="K12" s="124"/>
    </row>
    <row r="13" spans="1:11" ht="12.75">
      <c r="A13" s="321" t="s">
        <v>197</v>
      </c>
      <c r="B13" s="322"/>
      <c r="C13" s="322"/>
      <c r="D13" s="322"/>
      <c r="E13" s="322"/>
      <c r="F13" s="322"/>
      <c r="G13" s="322"/>
      <c r="H13" s="323"/>
      <c r="I13" s="122">
        <v>8</v>
      </c>
      <c r="J13" s="124"/>
      <c r="K13" s="124"/>
    </row>
    <row r="14" spans="1:11" ht="12.75">
      <c r="A14" s="321" t="s">
        <v>198</v>
      </c>
      <c r="B14" s="322"/>
      <c r="C14" s="322"/>
      <c r="D14" s="322"/>
      <c r="E14" s="322"/>
      <c r="F14" s="322"/>
      <c r="G14" s="322"/>
      <c r="H14" s="323"/>
      <c r="I14" s="122">
        <v>9</v>
      </c>
      <c r="J14" s="124"/>
      <c r="K14" s="124"/>
    </row>
    <row r="15" spans="1:11" ht="12.75">
      <c r="A15" s="324" t="s">
        <v>199</v>
      </c>
      <c r="B15" s="322"/>
      <c r="C15" s="322"/>
      <c r="D15" s="322"/>
      <c r="E15" s="322"/>
      <c r="F15" s="322"/>
      <c r="G15" s="322"/>
      <c r="H15" s="323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21" t="s">
        <v>152</v>
      </c>
      <c r="B16" s="322"/>
      <c r="C16" s="322"/>
      <c r="D16" s="322"/>
      <c r="E16" s="322"/>
      <c r="F16" s="322"/>
      <c r="G16" s="322"/>
      <c r="H16" s="323"/>
      <c r="I16" s="122">
        <v>11</v>
      </c>
      <c r="J16" s="124"/>
      <c r="K16" s="124"/>
    </row>
    <row r="17" spans="1:11" ht="12.75">
      <c r="A17" s="321" t="s">
        <v>153</v>
      </c>
      <c r="B17" s="322"/>
      <c r="C17" s="322"/>
      <c r="D17" s="322"/>
      <c r="E17" s="322"/>
      <c r="F17" s="322"/>
      <c r="G17" s="322"/>
      <c r="H17" s="323"/>
      <c r="I17" s="122">
        <v>12</v>
      </c>
      <c r="J17" s="124"/>
      <c r="K17" s="124"/>
    </row>
    <row r="18" spans="1:11" ht="12.75">
      <c r="A18" s="321" t="s">
        <v>154</v>
      </c>
      <c r="B18" s="322"/>
      <c r="C18" s="322"/>
      <c r="D18" s="322"/>
      <c r="E18" s="322"/>
      <c r="F18" s="322"/>
      <c r="G18" s="322"/>
      <c r="H18" s="323"/>
      <c r="I18" s="122">
        <v>13</v>
      </c>
      <c r="J18" s="124"/>
      <c r="K18" s="124"/>
    </row>
    <row r="19" spans="1:11" ht="12.75">
      <c r="A19" s="321" t="s">
        <v>155</v>
      </c>
      <c r="B19" s="322"/>
      <c r="C19" s="322"/>
      <c r="D19" s="322"/>
      <c r="E19" s="322"/>
      <c r="F19" s="322"/>
      <c r="G19" s="322"/>
      <c r="H19" s="323"/>
      <c r="I19" s="122">
        <v>14</v>
      </c>
      <c r="J19" s="124"/>
      <c r="K19" s="124"/>
    </row>
    <row r="20" spans="1:11" ht="21.75" customHeight="1">
      <c r="A20" s="325" t="s">
        <v>200</v>
      </c>
      <c r="B20" s="326"/>
      <c r="C20" s="326"/>
      <c r="D20" s="326"/>
      <c r="E20" s="326"/>
      <c r="F20" s="326"/>
      <c r="G20" s="326"/>
      <c r="H20" s="327"/>
      <c r="I20" s="122">
        <v>15</v>
      </c>
      <c r="J20" s="124"/>
      <c r="K20" s="124"/>
    </row>
    <row r="21" spans="1:11" ht="12.75">
      <c r="A21" s="321" t="s">
        <v>157</v>
      </c>
      <c r="B21" s="322"/>
      <c r="C21" s="322"/>
      <c r="D21" s="322"/>
      <c r="E21" s="322"/>
      <c r="F21" s="322"/>
      <c r="G21" s="322"/>
      <c r="H21" s="323"/>
      <c r="I21" s="122">
        <v>16</v>
      </c>
      <c r="J21" s="124"/>
      <c r="K21" s="124"/>
    </row>
    <row r="22" spans="1:11" ht="24" customHeight="1">
      <c r="A22" s="321" t="s">
        <v>201</v>
      </c>
      <c r="B22" s="322"/>
      <c r="C22" s="322"/>
      <c r="D22" s="322"/>
      <c r="E22" s="322"/>
      <c r="F22" s="322"/>
      <c r="G22" s="322"/>
      <c r="H22" s="323"/>
      <c r="I22" s="122">
        <v>17</v>
      </c>
      <c r="J22" s="124"/>
      <c r="K22" s="124"/>
    </row>
    <row r="23" spans="1:11" ht="12.75">
      <c r="A23" s="321" t="s">
        <v>202</v>
      </c>
      <c r="B23" s="322"/>
      <c r="C23" s="322"/>
      <c r="D23" s="322"/>
      <c r="E23" s="322"/>
      <c r="F23" s="322"/>
      <c r="G23" s="322"/>
      <c r="H23" s="323"/>
      <c r="I23" s="122">
        <v>18</v>
      </c>
      <c r="J23" s="124"/>
      <c r="K23" s="124"/>
    </row>
    <row r="24" spans="1:11" ht="12.75">
      <c r="A24" s="324" t="s">
        <v>203</v>
      </c>
      <c r="B24" s="322"/>
      <c r="C24" s="322"/>
      <c r="D24" s="322"/>
      <c r="E24" s="322"/>
      <c r="F24" s="322"/>
      <c r="G24" s="322"/>
      <c r="H24" s="323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21" t="s">
        <v>161</v>
      </c>
      <c r="B25" s="322"/>
      <c r="C25" s="322"/>
      <c r="D25" s="322"/>
      <c r="E25" s="322"/>
      <c r="F25" s="322"/>
      <c r="G25" s="322"/>
      <c r="H25" s="323"/>
      <c r="I25" s="122">
        <v>20</v>
      </c>
      <c r="J25" s="124"/>
      <c r="K25" s="124"/>
    </row>
    <row r="26" spans="1:11" ht="12.75">
      <c r="A26" s="321" t="s">
        <v>162</v>
      </c>
      <c r="B26" s="322"/>
      <c r="C26" s="322"/>
      <c r="D26" s="322"/>
      <c r="E26" s="322"/>
      <c r="F26" s="322"/>
      <c r="G26" s="322"/>
      <c r="H26" s="323"/>
      <c r="I26" s="122">
        <v>21</v>
      </c>
      <c r="J26" s="124"/>
      <c r="K26" s="124"/>
    </row>
    <row r="27" spans="1:11" ht="12.75">
      <c r="A27" s="321" t="s">
        <v>163</v>
      </c>
      <c r="B27" s="322"/>
      <c r="C27" s="322"/>
      <c r="D27" s="322"/>
      <c r="E27" s="322"/>
      <c r="F27" s="322"/>
      <c r="G27" s="322"/>
      <c r="H27" s="323"/>
      <c r="I27" s="122">
        <v>22</v>
      </c>
      <c r="J27" s="124"/>
      <c r="K27" s="124"/>
    </row>
    <row r="28" spans="1:11" ht="12.75">
      <c r="A28" s="321" t="s">
        <v>164</v>
      </c>
      <c r="B28" s="322"/>
      <c r="C28" s="322"/>
      <c r="D28" s="322"/>
      <c r="E28" s="322"/>
      <c r="F28" s="322"/>
      <c r="G28" s="322"/>
      <c r="H28" s="323"/>
      <c r="I28" s="122">
        <v>23</v>
      </c>
      <c r="J28" s="124"/>
      <c r="K28" s="124"/>
    </row>
    <row r="29" spans="1:11" ht="24.75" customHeight="1">
      <c r="A29" s="324" t="s">
        <v>204</v>
      </c>
      <c r="B29" s="322"/>
      <c r="C29" s="322"/>
      <c r="D29" s="322"/>
      <c r="E29" s="322"/>
      <c r="F29" s="322"/>
      <c r="G29" s="322"/>
      <c r="H29" s="323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21" t="s">
        <v>166</v>
      </c>
      <c r="B30" s="322"/>
      <c r="C30" s="322"/>
      <c r="D30" s="322"/>
      <c r="E30" s="322"/>
      <c r="F30" s="322"/>
      <c r="G30" s="322"/>
      <c r="H30" s="323"/>
      <c r="I30" s="122">
        <v>25</v>
      </c>
      <c r="J30" s="124"/>
      <c r="K30" s="124"/>
    </row>
    <row r="31" spans="1:11" ht="12.75">
      <c r="A31" s="324" t="s">
        <v>205</v>
      </c>
      <c r="B31" s="322"/>
      <c r="C31" s="322"/>
      <c r="D31" s="322"/>
      <c r="E31" s="322"/>
      <c r="F31" s="322"/>
      <c r="G31" s="322"/>
      <c r="H31" s="323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4" t="s">
        <v>168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206</v>
      </c>
      <c r="B33" s="319"/>
      <c r="C33" s="319"/>
      <c r="D33" s="319"/>
      <c r="E33" s="319"/>
      <c r="F33" s="319"/>
      <c r="G33" s="319"/>
      <c r="H33" s="320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21" t="s">
        <v>207</v>
      </c>
      <c r="B34" s="322"/>
      <c r="C34" s="322"/>
      <c r="D34" s="322"/>
      <c r="E34" s="322"/>
      <c r="F34" s="322"/>
      <c r="G34" s="322"/>
      <c r="H34" s="323"/>
      <c r="I34" s="122">
        <v>28</v>
      </c>
      <c r="J34" s="124"/>
      <c r="K34" s="124"/>
    </row>
    <row r="35" spans="1:11" ht="24.75" customHeight="1">
      <c r="A35" s="321" t="s">
        <v>208</v>
      </c>
      <c r="B35" s="322"/>
      <c r="C35" s="322"/>
      <c r="D35" s="322"/>
      <c r="E35" s="322"/>
      <c r="F35" s="322"/>
      <c r="G35" s="322"/>
      <c r="H35" s="323"/>
      <c r="I35" s="122">
        <v>29</v>
      </c>
      <c r="J35" s="124"/>
      <c r="K35" s="124"/>
    </row>
    <row r="36" spans="1:11" ht="21" customHeight="1">
      <c r="A36" s="321" t="s">
        <v>209</v>
      </c>
      <c r="B36" s="322"/>
      <c r="C36" s="322"/>
      <c r="D36" s="322"/>
      <c r="E36" s="322"/>
      <c r="F36" s="322"/>
      <c r="G36" s="322"/>
      <c r="H36" s="323"/>
      <c r="I36" s="122">
        <v>30</v>
      </c>
      <c r="J36" s="124"/>
      <c r="K36" s="124"/>
    </row>
    <row r="37" spans="1:11" ht="12.75">
      <c r="A37" s="321" t="s">
        <v>173</v>
      </c>
      <c r="B37" s="322"/>
      <c r="C37" s="322"/>
      <c r="D37" s="322"/>
      <c r="E37" s="322"/>
      <c r="F37" s="322"/>
      <c r="G37" s="322"/>
      <c r="H37" s="323"/>
      <c r="I37" s="122">
        <v>31</v>
      </c>
      <c r="J37" s="124"/>
      <c r="K37" s="124"/>
    </row>
    <row r="38" spans="1:11" ht="12.75">
      <c r="A38" s="321" t="s">
        <v>210</v>
      </c>
      <c r="B38" s="322"/>
      <c r="C38" s="322"/>
      <c r="D38" s="322"/>
      <c r="E38" s="322"/>
      <c r="F38" s="322"/>
      <c r="G38" s="322"/>
      <c r="H38" s="323"/>
      <c r="I38" s="122">
        <v>32</v>
      </c>
      <c r="J38" s="127"/>
      <c r="K38" s="127"/>
    </row>
    <row r="39" spans="1:11" ht="12.75">
      <c r="A39" s="314" t="s">
        <v>175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211</v>
      </c>
      <c r="B40" s="319"/>
      <c r="C40" s="319"/>
      <c r="D40" s="319"/>
      <c r="E40" s="319"/>
      <c r="F40" s="319"/>
      <c r="G40" s="319"/>
      <c r="H40" s="320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21" t="s">
        <v>212</v>
      </c>
      <c r="B41" s="322"/>
      <c r="C41" s="322"/>
      <c r="D41" s="322"/>
      <c r="E41" s="322"/>
      <c r="F41" s="322"/>
      <c r="G41" s="322"/>
      <c r="H41" s="323"/>
      <c r="I41" s="122">
        <v>34</v>
      </c>
      <c r="J41" s="124"/>
      <c r="K41" s="124"/>
    </row>
    <row r="42" spans="1:11" ht="12.75">
      <c r="A42" s="321" t="s">
        <v>213</v>
      </c>
      <c r="B42" s="322"/>
      <c r="C42" s="322"/>
      <c r="D42" s="322"/>
      <c r="E42" s="322"/>
      <c r="F42" s="322"/>
      <c r="G42" s="322"/>
      <c r="H42" s="323"/>
      <c r="I42" s="122">
        <v>35</v>
      </c>
      <c r="J42" s="124"/>
      <c r="K42" s="124"/>
    </row>
    <row r="43" spans="1:11" ht="12.75">
      <c r="A43" s="321" t="s">
        <v>214</v>
      </c>
      <c r="B43" s="322"/>
      <c r="C43" s="322"/>
      <c r="D43" s="322"/>
      <c r="E43" s="322"/>
      <c r="F43" s="322"/>
      <c r="G43" s="322"/>
      <c r="H43" s="323"/>
      <c r="I43" s="122">
        <v>36</v>
      </c>
      <c r="J43" s="124"/>
      <c r="K43" s="124"/>
    </row>
    <row r="44" spans="1:11" ht="12.75">
      <c r="A44" s="321" t="s">
        <v>180</v>
      </c>
      <c r="B44" s="322"/>
      <c r="C44" s="322"/>
      <c r="D44" s="322"/>
      <c r="E44" s="322"/>
      <c r="F44" s="322"/>
      <c r="G44" s="322"/>
      <c r="H44" s="323"/>
      <c r="I44" s="122">
        <v>37</v>
      </c>
      <c r="J44" s="124"/>
      <c r="K44" s="124"/>
    </row>
    <row r="45" spans="1:11" ht="12.75">
      <c r="A45" s="321" t="s">
        <v>181</v>
      </c>
      <c r="B45" s="322"/>
      <c r="C45" s="322"/>
      <c r="D45" s="322"/>
      <c r="E45" s="322"/>
      <c r="F45" s="322"/>
      <c r="G45" s="322"/>
      <c r="H45" s="323"/>
      <c r="I45" s="122">
        <v>38</v>
      </c>
      <c r="J45" s="124"/>
      <c r="K45" s="124"/>
    </row>
    <row r="46" spans="1:11" ht="12.75">
      <c r="A46" s="321" t="s">
        <v>215</v>
      </c>
      <c r="B46" s="322"/>
      <c r="C46" s="322"/>
      <c r="D46" s="322"/>
      <c r="E46" s="322"/>
      <c r="F46" s="322"/>
      <c r="G46" s="322"/>
      <c r="H46" s="323"/>
      <c r="I46" s="122">
        <v>39</v>
      </c>
      <c r="J46" s="124"/>
      <c r="K46" s="124"/>
    </row>
    <row r="47" spans="1:11" ht="12.75">
      <c r="A47" s="324" t="s">
        <v>216</v>
      </c>
      <c r="B47" s="322"/>
      <c r="C47" s="322"/>
      <c r="D47" s="322"/>
      <c r="E47" s="322"/>
      <c r="F47" s="322"/>
      <c r="G47" s="322"/>
      <c r="H47" s="323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21" t="s">
        <v>217</v>
      </c>
      <c r="B48" s="322"/>
      <c r="C48" s="322"/>
      <c r="D48" s="322"/>
      <c r="E48" s="322"/>
      <c r="F48" s="322"/>
      <c r="G48" s="322"/>
      <c r="H48" s="323"/>
      <c r="I48" s="122">
        <v>41</v>
      </c>
      <c r="J48" s="124"/>
      <c r="K48" s="124"/>
    </row>
    <row r="49" spans="1:11" ht="12.75">
      <c r="A49" s="324" t="s">
        <v>218</v>
      </c>
      <c r="B49" s="322"/>
      <c r="C49" s="322"/>
      <c r="D49" s="322"/>
      <c r="E49" s="322"/>
      <c r="F49" s="322"/>
      <c r="G49" s="322"/>
      <c r="H49" s="323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24" t="s">
        <v>219</v>
      </c>
      <c r="B50" s="322"/>
      <c r="C50" s="322"/>
      <c r="D50" s="322"/>
      <c r="E50" s="322"/>
      <c r="F50" s="322"/>
      <c r="G50" s="322"/>
      <c r="H50" s="323"/>
      <c r="I50" s="122">
        <v>43</v>
      </c>
      <c r="J50" s="124"/>
      <c r="K50" s="124"/>
    </row>
    <row r="51" spans="1:11" ht="12.75">
      <c r="A51" s="328" t="s">
        <v>220</v>
      </c>
      <c r="B51" s="329"/>
      <c r="C51" s="329"/>
      <c r="D51" s="329"/>
      <c r="E51" s="329"/>
      <c r="F51" s="329"/>
      <c r="G51" s="329"/>
      <c r="H51" s="330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6384" width="9.140625" style="105" customWidth="1"/>
  </cols>
  <sheetData>
    <row r="1" spans="1:12" ht="15.75">
      <c r="A1" s="305" t="s">
        <v>222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223</v>
      </c>
      <c r="D2" s="332"/>
      <c r="E2" s="308" t="s">
        <v>267</v>
      </c>
      <c r="F2" s="309"/>
      <c r="G2" s="130" t="s">
        <v>61</v>
      </c>
      <c r="H2" s="308" t="s">
        <v>266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189</v>
      </c>
      <c r="E3" s="313" t="s">
        <v>224</v>
      </c>
      <c r="F3" s="333"/>
      <c r="G3" s="333"/>
      <c r="H3" s="333"/>
      <c r="I3" s="333"/>
      <c r="J3" s="333"/>
      <c r="K3" s="313" t="s">
        <v>225</v>
      </c>
      <c r="L3" s="313" t="s">
        <v>226</v>
      </c>
    </row>
    <row r="4" spans="1:12" ht="99">
      <c r="A4" s="333"/>
      <c r="B4" s="333"/>
      <c r="C4" s="333"/>
      <c r="D4" s="333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13"/>
      <c r="L4" s="313"/>
    </row>
    <row r="5" spans="1:12" ht="12.75">
      <c r="A5" s="334">
        <v>1</v>
      </c>
      <c r="B5" s="334"/>
      <c r="C5" s="334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35" t="s">
        <v>239</v>
      </c>
      <c r="B6" s="336"/>
      <c r="C6" s="336"/>
      <c r="D6" s="133">
        <v>1</v>
      </c>
      <c r="E6" s="101">
        <v>91897200</v>
      </c>
      <c r="F6" s="101">
        <v>-6592348</v>
      </c>
      <c r="G6" s="101">
        <v>15331423</v>
      </c>
      <c r="H6" s="101">
        <v>73645782</v>
      </c>
      <c r="I6" s="101">
        <v>-8625290</v>
      </c>
      <c r="J6" s="101">
        <v>357974</v>
      </c>
      <c r="K6" s="101">
        <v>0</v>
      </c>
      <c r="L6" s="101">
        <f>SUM(E6:K6)</f>
        <v>166014741</v>
      </c>
    </row>
    <row r="7" spans="1:12" ht="18.75" customHeight="1">
      <c r="A7" s="337" t="s">
        <v>240</v>
      </c>
      <c r="B7" s="338"/>
      <c r="C7" s="338"/>
      <c r="D7" s="12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241</v>
      </c>
      <c r="B8" s="340"/>
      <c r="C8" s="340"/>
      <c r="D8" s="122">
        <v>3</v>
      </c>
      <c r="E8" s="98">
        <f>SUM(E6:E7)</f>
        <v>91897200</v>
      </c>
      <c r="F8" s="98">
        <f aca="true" t="shared" si="0" ref="F8:L8">SUM(F6:F7)</f>
        <v>-6592348</v>
      </c>
      <c r="G8" s="98">
        <f t="shared" si="0"/>
        <v>15331423</v>
      </c>
      <c r="H8" s="98">
        <f t="shared" si="0"/>
        <v>73645782</v>
      </c>
      <c r="I8" s="98">
        <f t="shared" si="0"/>
        <v>-8625290</v>
      </c>
      <c r="J8" s="98">
        <f>SUM(J6:J7)</f>
        <v>357974</v>
      </c>
      <c r="K8" s="98">
        <f t="shared" si="0"/>
        <v>0</v>
      </c>
      <c r="L8" s="98">
        <f t="shared" si="0"/>
        <v>166014741</v>
      </c>
    </row>
    <row r="9" spans="1:12" ht="14.25" customHeight="1">
      <c r="A9" s="337" t="s">
        <v>242</v>
      </c>
      <c r="B9" s="338"/>
      <c r="C9" s="338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243</v>
      </c>
      <c r="B10" s="338"/>
      <c r="C10" s="338"/>
      <c r="D10" s="122">
        <v>5</v>
      </c>
      <c r="E10" s="91"/>
      <c r="F10" s="91"/>
      <c r="G10" s="91"/>
      <c r="H10" s="91"/>
      <c r="I10" s="91"/>
      <c r="J10" s="91">
        <v>2234015</v>
      </c>
      <c r="K10" s="91"/>
      <c r="L10" s="91">
        <f>SUM(E10:K10)</f>
        <v>2234015</v>
      </c>
    </row>
    <row r="11" spans="1:14" ht="18.75" customHeight="1">
      <c r="A11" s="337" t="s">
        <v>244</v>
      </c>
      <c r="B11" s="338"/>
      <c r="C11" s="338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2" ht="18" customHeight="1">
      <c r="A12" s="337" t="s">
        <v>245</v>
      </c>
      <c r="B12" s="338"/>
      <c r="C12" s="338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246</v>
      </c>
      <c r="B13" s="340"/>
      <c r="C13" s="340"/>
      <c r="D13" s="12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2234015</v>
      </c>
      <c r="K13" s="98">
        <f t="shared" si="1"/>
        <v>0</v>
      </c>
      <c r="L13" s="98">
        <f t="shared" si="1"/>
        <v>2234015</v>
      </c>
    </row>
    <row r="14" spans="1:12" ht="12.75">
      <c r="A14" s="337" t="s">
        <v>231</v>
      </c>
      <c r="B14" s="338"/>
      <c r="C14" s="338"/>
      <c r="D14" s="122">
        <v>9</v>
      </c>
      <c r="E14" s="91"/>
      <c r="F14" s="91"/>
      <c r="G14" s="91"/>
      <c r="H14" s="134"/>
      <c r="I14" s="91">
        <v>60493</v>
      </c>
      <c r="J14" s="91"/>
      <c r="K14" s="91"/>
      <c r="L14" s="91">
        <f>SUM(E14:K14)</f>
        <v>60493</v>
      </c>
    </row>
    <row r="15" spans="1:12" ht="12.75">
      <c r="A15" s="339" t="s">
        <v>247</v>
      </c>
      <c r="B15" s="340"/>
      <c r="C15" s="340"/>
      <c r="D15" s="12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60493</v>
      </c>
      <c r="J15" s="98">
        <f t="shared" si="2"/>
        <v>2234015</v>
      </c>
      <c r="K15" s="98">
        <f t="shared" si="2"/>
        <v>0</v>
      </c>
      <c r="L15" s="98">
        <f t="shared" si="2"/>
        <v>2294508</v>
      </c>
    </row>
    <row r="16" spans="1:12" ht="12.75">
      <c r="A16" s="337" t="s">
        <v>248</v>
      </c>
      <c r="B16" s="338"/>
      <c r="C16" s="338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</row>
    <row r="17" spans="1:12" ht="12.75">
      <c r="A17" s="337" t="s">
        <v>249</v>
      </c>
      <c r="B17" s="338"/>
      <c r="C17" s="338"/>
      <c r="D17" s="122">
        <v>12</v>
      </c>
      <c r="E17" s="91"/>
      <c r="F17" s="91"/>
      <c r="G17" s="91"/>
      <c r="H17" s="91"/>
      <c r="I17" s="134"/>
      <c r="J17" s="91"/>
      <c r="K17" s="91"/>
      <c r="L17" s="91">
        <f>SUM(E17:K17)</f>
        <v>0</v>
      </c>
    </row>
    <row r="18" spans="1:12" ht="12.75">
      <c r="A18" s="337" t="s">
        <v>250</v>
      </c>
      <c r="B18" s="338"/>
      <c r="C18" s="338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</row>
    <row r="19" spans="1:12" ht="12.75">
      <c r="A19" s="337" t="s">
        <v>251</v>
      </c>
      <c r="B19" s="338"/>
      <c r="C19" s="338"/>
      <c r="D19" s="122">
        <v>14</v>
      </c>
      <c r="E19" s="91"/>
      <c r="F19" s="91"/>
      <c r="G19" s="91"/>
      <c r="H19" s="91">
        <v>-8625290</v>
      </c>
      <c r="I19" s="91">
        <v>8625290</v>
      </c>
      <c r="J19" s="91"/>
      <c r="K19" s="91"/>
      <c r="L19" s="91">
        <f>SUM(E19:K19)</f>
        <v>0</v>
      </c>
    </row>
    <row r="20" spans="1:12" ht="12.75">
      <c r="A20" s="337" t="s">
        <v>252</v>
      </c>
      <c r="B20" s="338"/>
      <c r="C20" s="338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253</v>
      </c>
      <c r="B21" s="340"/>
      <c r="C21" s="340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-8625290</v>
      </c>
      <c r="I21" s="98">
        <f t="shared" si="3"/>
        <v>8625290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254</v>
      </c>
      <c r="B22" s="344"/>
      <c r="C22" s="344"/>
      <c r="D22" s="128">
        <v>17</v>
      </c>
      <c r="E22" s="100">
        <f>E8+E15+E16+E17+E18+E21</f>
        <v>91897200</v>
      </c>
      <c r="F22" s="100">
        <f aca="true" t="shared" si="4" ref="F22:K22">F8+F15+F16+F17+F18+F21</f>
        <v>-6592348</v>
      </c>
      <c r="G22" s="100">
        <f t="shared" si="4"/>
        <v>15331423</v>
      </c>
      <c r="H22" s="100">
        <f t="shared" si="4"/>
        <v>65020492</v>
      </c>
      <c r="I22" s="100">
        <f t="shared" si="4"/>
        <v>60493</v>
      </c>
      <c r="J22" s="100">
        <f t="shared" si="4"/>
        <v>2591989</v>
      </c>
      <c r="K22" s="100">
        <f t="shared" si="4"/>
        <v>0</v>
      </c>
      <c r="L22" s="100">
        <f>L8+L15+L16+L17+L18+L21</f>
        <v>168309249</v>
      </c>
    </row>
    <row r="23" spans="1:12" ht="12.75">
      <c r="A23" s="341" t="s">
        <v>255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6" t="s">
        <v>257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2016-02-22T13:27:00Z</cp:lastPrinted>
  <dcterms:created xsi:type="dcterms:W3CDTF">2008-10-17T11:51:54Z</dcterms:created>
  <dcterms:modified xsi:type="dcterms:W3CDTF">2016-04-29T09:05:44Z</dcterms:modified>
  <cp:category/>
  <cp:version/>
  <cp:contentType/>
  <cp:contentStatus/>
</cp:coreProperties>
</file>