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<sst xmlns="http://schemas.openxmlformats.org/spreadsheetml/2006/main" count="320" uniqueCount="269">
  <si>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</si>
  <si>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</si>
  <si>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</si>
  <si>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</si>
  <si>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</si>
  <si>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</si>
  <si>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</si>
  <si>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</si>
  <si>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</si>
  <si>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</si>
  <si>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</si>
  <si>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</si>
  <si>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</si>
  <si>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</si>
  <si>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</si>
  <si>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</si>
  <si>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</si>
  <si>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</si>
  <si>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</si>
  <si>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</si>
  <si>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</si>
  <si>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</si>
  <si>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</si>
  <si>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</si>
  <si>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</si>
  <si>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</si>
  <si>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</si>
  <si>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</si>
  <si>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</si>
  <si>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</si>
  <si>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</si>
  <si>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</si>
  <si>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</si>
  <si>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</si>
  <si>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</si>
  <si>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</si>
  <si>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</si>
  <si>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</si>
  <si>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</si>
  <si>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</si>
  <si>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</si>
  <si>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</si>
  <si>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</si>
  <si>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</si>
  <si>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</si>
  <si>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</si>
  <si>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</si>
  <si>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</si>
  <si>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</si>
  <si>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</si>
  <si>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</si>
  <si>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</si>
  <si>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</si>
  <si>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</si>
  <si>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</si>
  <si>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</si>
  <si>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</si>
  <si>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</si>
  <si>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</si>
  <si>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</si>
  <si>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</si>
  <si>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</si>
  <si>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</si>
  <si>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</si>
  <si>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</si>
  <si>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</si>
  <si>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</si>
  <si>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</si>
  <si>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</si>
  <si>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</si>
  <si>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</si>
  <si>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</si>
  <si>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</si>
  <si>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</si>
  <si>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</si>
  <si>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</si>
  <si>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</si>
  <si>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</si>
  <si>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</si>
  <si>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</si>
  <si>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</si>
  <si>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</si>
  <si>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</si>
  <si>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</si>
  <si>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</si>
  <si>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</si>
  <si>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</si>
  <si>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</si>
  <si>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</si>
  <si>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</si>
  <si>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</si>
  <si>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</si>
  <si>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</si>
  <si>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</si>
  <si>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</si>
  <si>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</si>
  <si>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</si>
  <si>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</si>
  <si>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</si>
  <si>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</si>
  <si>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</si>
  <si>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</si>
  <si>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</si>
  <si>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</si>
  <si>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</si>
  <si>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</si>
  <si>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</si>
  <si>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</si>
  <si>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</si>
  <si>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</si>
  <si>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</si>
  <si>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</si>
  <si>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</si>
  <si>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</si>
  <si>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</si>
  <si>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</si>
  <si>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</si>
  <si>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</si>
  <si>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</si>
  <si>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</si>
  <si>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</si>
  <si>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</si>
  <si>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</si>
  <si>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</si>
  <si>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</si>
  <si>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</si>
  <si>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</si>
  <si>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</si>
  <si>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</si>
  <si>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</si>
  <si>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</si>
  <si>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</si>
  <si>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</si>
  <si>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</si>
  <si>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</si>
  <si>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</si>
  <si>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</si>
  <si>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</si>
  <si>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</si>
  <si>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</si>
  <si>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</si>
  <si>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</si>
  <si>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</si>
  <si>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</si>
  <si>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</si>
  <si>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</si>
  <si>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</si>
  <si>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</si>
  <si>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</si>
  <si>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</si>
  <si>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</si>
  <si>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</si>
  <si>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</si>
  <si>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</si>
  <si>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</si>
  <si>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</si>
  <si>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</si>
  <si>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</si>
  <si>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</si>
  <si>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</si>
  <si>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</si>
  <si>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</si>
  <si>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</si>
  <si>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</si>
  <si>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</si>
  <si>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</si>
  <si>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</si>
  <si>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</si>
  <si>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</si>
  <si>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</si>
  <si>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</si>
  <si>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</si>
  <si>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</si>
  <si>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</si>
  <si>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</si>
  <si>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</si>
  <si>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</si>
  <si>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</si>
  <si>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</si>
  <si>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</si>
  <si>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</si>
  <si>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</si>
  <si>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</si>
  <si>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</si>
  <si>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</si>
  <si>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</si>
  <si>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</si>
  <si>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</si>
  <si>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</si>
  <si>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</si>
  <si>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</si>
  <si>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</si>
  <si>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</si>
  <si>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</si>
  <si>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</si>
  <si>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</si>
  <si>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</si>
  <si>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</si>
  <si>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</si>
  <si>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</si>
  <si>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</si>
  <si>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</si>
  <si>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</si>
  <si>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</si>
  <si>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</si>
  <si>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</si>
  <si>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</si>
  <si>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</si>
  <si>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</si>
  <si>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</si>
  <si>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</si>
  <si>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</si>
  <si>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</si>
  <si>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</si>
  <si>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</si>
  <si>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</si>
  <si>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</si>
  <si>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</si>
  <si>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</si>
  <si>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</si>
  <si>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</si>
  <si>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</si>
  <si>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</si>
  <si>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</si>
  <si>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</si>
  <si>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</si>
  <si>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</si>
  <si>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</si>
  <si>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</si>
  <si>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</si>
  <si>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</si>
  <si>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</si>
  <si>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</si>
  <si>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</si>
  <si>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</si>
  <si>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</si>
  <si>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</si>
  <si>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</si>
  <si>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</si>
  <si>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</si>
  <si>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</si>
  <si>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</si>
  <si>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</si>
  <si>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</si>
  <si>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</si>
  <si>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</si>
  <si>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</si>
  <si>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</si>
  <si>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</si>
  <si>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</si>
  <si>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</si>
  <si>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</si>
  <si>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</si>
  <si>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</si>
  <si>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</si>
  <si>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</si>
  <si>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</si>
  <si>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</si>
  <si>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</si>
  <si>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</si>
  <si>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</si>
  <si>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01.01.2012.</t>
  </si>
  <si>
    <t>GORDANA POTOČKI oec.</t>
  </si>
  <si>
    <t>TURBINA d.d. SLATINA</t>
  </si>
  <si>
    <t>SLATINA,INDUSTRIJSKA bb</t>
  </si>
  <si>
    <t>01403869</t>
  </si>
  <si>
    <t>30.06.2012.</t>
  </si>
  <si>
    <t>30.09.2012.</t>
  </si>
  <si>
    <t>30.09.2012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</si>
</sst>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3" fontId="3" fillId="0" borderId="1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5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6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7" xfId="57" applyFont="1" applyBorder="1" applyProtection="1">
      <alignment vertical="top"/>
      <protection hidden="1"/>
    </xf>
    <xf numFmtId="0" fontId="8" fillId="0" borderId="17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3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9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20" xfId="57" applyFont="1" applyBorder="1">
      <alignment vertical="top"/>
      <protection/>
    </xf>
    <xf numFmtId="0" fontId="8" fillId="0" borderId="21" xfId="57" applyFont="1" applyBorder="1">
      <alignment vertical="top"/>
      <protection/>
    </xf>
    <xf numFmtId="0" fontId="8" fillId="0" borderId="22" xfId="57" applyFont="1" applyFill="1" applyBorder="1" applyAlignment="1" applyProtection="1">
      <alignment horizontal="left" vertical="center" wrapText="1"/>
      <protection hidden="1"/>
    </xf>
    <xf numFmtId="0" fontId="8" fillId="0" borderId="23" xfId="57" applyFont="1" applyFill="1" applyBorder="1" applyAlignment="1" applyProtection="1">
      <alignment vertical="center"/>
      <protection hidden="1"/>
    </xf>
    <xf numFmtId="0" fontId="8" fillId="0" borderId="22" xfId="57" applyFont="1" applyBorder="1" applyAlignment="1" applyProtection="1">
      <alignment horizontal="left" vertical="center" wrapText="1"/>
      <protection hidden="1"/>
    </xf>
    <xf numFmtId="0" fontId="8" fillId="0" borderId="23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/>
      <protection hidden="1"/>
    </xf>
    <xf numFmtId="0" fontId="8" fillId="0" borderId="22" xfId="57" applyFont="1" applyBorder="1" applyAlignment="1" applyProtection="1">
      <alignment wrapText="1"/>
      <protection hidden="1"/>
    </xf>
    <xf numFmtId="0" fontId="8" fillId="0" borderId="23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2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2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4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2" xfId="57" applyFont="1" applyBorder="1" applyAlignment="1" applyProtection="1">
      <alignment horizontal="left" vertical="top" wrapText="1"/>
      <protection hidden="1"/>
    </xf>
    <xf numFmtId="0" fontId="8" fillId="0" borderId="23" xfId="57" applyFont="1" applyBorder="1">
      <alignment vertical="top"/>
      <protection/>
    </xf>
    <xf numFmtId="0" fontId="8" fillId="0" borderId="23" xfId="57" applyFont="1" applyFill="1" applyBorder="1" applyAlignment="1" applyProtection="1">
      <alignment horizontal="right"/>
      <protection hidden="1"/>
    </xf>
    <xf numFmtId="0" fontId="8" fillId="0" borderId="22" xfId="57" applyFont="1" applyFill="1" applyBorder="1" applyAlignment="1" applyProtection="1">
      <alignment horizontal="left" vertical="top" indent="2"/>
      <protection hidden="1"/>
    </xf>
    <xf numFmtId="0" fontId="8" fillId="0" borderId="22" xfId="57" applyFont="1" applyFill="1" applyBorder="1" applyAlignment="1" applyProtection="1">
      <alignment horizontal="left" vertical="top" wrapText="1" indent="2"/>
      <protection hidden="1"/>
    </xf>
    <xf numFmtId="0" fontId="8" fillId="0" borderId="23" xfId="57" applyFont="1" applyFill="1" applyBorder="1" applyAlignment="1" applyProtection="1">
      <alignment horizontal="right" vertical="top"/>
      <protection hidden="1"/>
    </xf>
    <xf numFmtId="0" fontId="8" fillId="0" borderId="22" xfId="57" applyFont="1" applyFill="1" applyBorder="1" applyProtection="1">
      <alignment vertical="top"/>
      <protection hidden="1"/>
    </xf>
    <xf numFmtId="0" fontId="11" fillId="0" borderId="23" xfId="57" applyFont="1" applyFill="1" applyBorder="1" applyAlignment="1" applyProtection="1">
      <alignment horizontal="right" vertical="center"/>
      <protection hidden="1" locked="0"/>
    </xf>
    <xf numFmtId="49" fontId="11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3" xfId="57" applyFont="1" applyBorder="1" applyAlignment="1" applyProtection="1">
      <alignment horizontal="right" vertical="top"/>
      <protection hidden="1"/>
    </xf>
    <xf numFmtId="0" fontId="8" fillId="0" borderId="23" xfId="57" applyFont="1" applyBorder="1" applyAlignment="1" applyProtection="1">
      <alignment horizontal="left" vertical="top"/>
      <protection hidden="1"/>
    </xf>
    <xf numFmtId="0" fontId="8" fillId="0" borderId="22" xfId="57" applyFont="1" applyBorder="1" applyAlignment="1" applyProtection="1">
      <alignment horizontal="left"/>
      <protection hidden="1"/>
    </xf>
    <xf numFmtId="0" fontId="8" fillId="0" borderId="25" xfId="57" applyFont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left"/>
      <protection hidden="1"/>
    </xf>
    <xf numFmtId="0" fontId="8" fillId="0" borderId="22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2" xfId="57" applyFont="1" applyBorder="1" applyAlignment="1" applyProtection="1">
      <alignment vertical="center"/>
      <protection hidden="1"/>
    </xf>
    <xf numFmtId="0" fontId="8" fillId="0" borderId="22" xfId="63" applyFont="1" applyFill="1" applyBorder="1" applyAlignment="1" applyProtection="1">
      <alignment vertical="center"/>
      <protection hidden="1"/>
    </xf>
    <xf numFmtId="0" fontId="0" fillId="0" borderId="22" xfId="57" applyFont="1" applyBorder="1" applyAlignment="1">
      <alignment/>
      <protection/>
    </xf>
    <xf numFmtId="0" fontId="11" fillId="0" borderId="23" xfId="57" applyFont="1" applyBorder="1" applyAlignment="1" applyProtection="1">
      <alignment vertical="center"/>
      <protection hidden="1"/>
    </xf>
    <xf numFmtId="0" fontId="8" fillId="0" borderId="26" xfId="57" applyFont="1" applyBorder="1" applyProtection="1">
      <alignment vertical="top"/>
      <protection hidden="1"/>
    </xf>
    <xf numFmtId="0" fontId="8" fillId="0" borderId="27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Alignment="1" applyProtection="1">
      <alignment horizontal="right" vertical="top" wrapText="1"/>
      <protection hidden="1"/>
    </xf>
    <xf numFmtId="0" fontId="8" fillId="0" borderId="28" xfId="57" applyFont="1" applyFill="1" applyBorder="1" applyProtection="1">
      <alignment vertical="top"/>
      <protection hidden="1"/>
    </xf>
    <xf numFmtId="0" fontId="8" fillId="0" borderId="29" xfId="57" applyFont="1" applyFill="1" applyBorder="1" applyProtection="1">
      <alignment vertical="top"/>
      <protection hidden="1"/>
    </xf>
    <xf numFmtId="0" fontId="8" fillId="0" borderId="23" xfId="57" applyFont="1" applyBorder="1" applyAlignment="1" applyProtection="1">
      <alignment horizontal="right" vertical="center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3" xfId="57" applyFont="1" applyBorder="1" applyAlignment="1" applyProtection="1">
      <alignment horizontal="right" wrapText="1"/>
      <protection hidden="1"/>
    </xf>
    <xf numFmtId="49" fontId="11" fillId="0" borderId="30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2" xfId="57" applyFont="1" applyFill="1" applyBorder="1" applyAlignment="1" applyProtection="1">
      <alignment horizontal="left" vertical="center" wrapText="1"/>
      <protection hidden="1"/>
    </xf>
    <xf numFmtId="0" fontId="12" fillId="0" borderId="23" xfId="63" applyFont="1" applyBorder="1" applyAlignment="1" applyProtection="1">
      <alignment horizontal="center" vertical="center" wrapText="1"/>
      <protection hidden="1"/>
    </xf>
    <xf numFmtId="0" fontId="12" fillId="0" borderId="0" xfId="63" applyFont="1" applyBorder="1" applyAlignment="1" applyProtection="1">
      <alignment horizontal="center" vertical="center" wrapText="1"/>
      <protection hidden="1"/>
    </xf>
    <xf numFmtId="0" fontId="12" fillId="0" borderId="22" xfId="63" applyFont="1" applyBorder="1" applyAlignment="1" applyProtection="1">
      <alignment horizontal="center" vertical="center" wrapText="1"/>
      <protection hidden="1"/>
    </xf>
    <xf numFmtId="0" fontId="8" fillId="0" borderId="23" xfId="57" applyFont="1" applyBorder="1" applyAlignment="1" applyProtection="1">
      <alignment horizontal="right" vertical="center"/>
      <protection hidden="1"/>
    </xf>
    <xf numFmtId="0" fontId="8" fillId="0" borderId="32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8" fillId="0" borderId="32" xfId="57" applyFont="1" applyBorder="1" applyAlignment="1" applyProtection="1">
      <alignment horizontal="left" wrapText="1"/>
      <protection hidden="1"/>
    </xf>
    <xf numFmtId="0" fontId="11" fillId="0" borderId="30" xfId="57" applyFont="1" applyFill="1" applyBorder="1" applyAlignment="1" applyProtection="1">
      <alignment horizontal="left" vertical="center"/>
      <protection hidden="1" locked="0"/>
    </xf>
    <xf numFmtId="0" fontId="8" fillId="0" borderId="33" xfId="57" applyFont="1" applyFill="1" applyBorder="1" applyAlignment="1">
      <alignment horizontal="left" vertical="center"/>
      <protection/>
    </xf>
    <xf numFmtId="0" fontId="8" fillId="0" borderId="34" xfId="57" applyFont="1" applyFill="1" applyBorder="1" applyAlignment="1">
      <alignment horizontal="left" vertical="center"/>
      <protection/>
    </xf>
    <xf numFmtId="1" fontId="11" fillId="0" borderId="30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>
      <alignment horizontal="center"/>
      <protection/>
    </xf>
    <xf numFmtId="0" fontId="8" fillId="0" borderId="22" xfId="57" applyFont="1" applyBorder="1" applyAlignment="1">
      <alignment horizontal="center"/>
      <protection/>
    </xf>
    <xf numFmtId="0" fontId="14" fillId="0" borderId="30" xfId="53" applyFont="1" applyFill="1" applyBorder="1" applyAlignment="1" applyProtection="1">
      <alignment/>
      <protection hidden="1" locked="0"/>
    </xf>
    <xf numFmtId="0" fontId="11" fillId="0" borderId="33" xfId="57" applyFont="1" applyFill="1" applyBorder="1" applyAlignment="1" applyProtection="1">
      <alignment/>
      <protection hidden="1" locked="0"/>
    </xf>
    <xf numFmtId="0" fontId="11" fillId="0" borderId="34" xfId="57" applyFont="1" applyFill="1" applyBorder="1" applyAlignment="1" applyProtection="1">
      <alignment/>
      <protection hidden="1" locked="0"/>
    </xf>
    <xf numFmtId="0" fontId="8" fillId="0" borderId="33" xfId="57" applyFont="1" applyFill="1" applyBorder="1" applyAlignment="1">
      <alignment horizontal="left"/>
      <protection/>
    </xf>
    <xf numFmtId="0" fontId="8" fillId="0" borderId="31" xfId="57" applyFont="1" applyFill="1" applyBorder="1" applyAlignment="1">
      <alignment horizontal="left"/>
      <protection/>
    </xf>
    <xf numFmtId="0" fontId="8" fillId="0" borderId="15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11" fillId="0" borderId="35" xfId="57" applyFont="1" applyFill="1" applyBorder="1" applyAlignment="1" applyProtection="1">
      <alignment horizontal="right" vertical="center"/>
      <protection hidden="1" locked="0"/>
    </xf>
    <xf numFmtId="0" fontId="8" fillId="0" borderId="33" xfId="57" applyFont="1" applyFill="1" applyBorder="1" applyAlignment="1">
      <alignment/>
      <protection/>
    </xf>
    <xf numFmtId="0" fontId="8" fillId="0" borderId="31" xfId="57" applyFont="1" applyFill="1" applyBorder="1" applyAlignment="1">
      <alignment/>
      <protection/>
    </xf>
    <xf numFmtId="0" fontId="11" fillId="0" borderId="30" xfId="57" applyFont="1" applyFill="1" applyBorder="1" applyAlignment="1" applyProtection="1">
      <alignment horizontal="right" vertical="center"/>
      <protection hidden="1" locked="0"/>
    </xf>
    <xf numFmtId="49" fontId="11" fillId="0" borderId="34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0" fontId="8" fillId="0" borderId="23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32" xfId="57" applyFont="1" applyBorder="1" applyAlignment="1" applyProtection="1">
      <alignment horizontal="right" wrapText="1"/>
      <protection hidden="1"/>
    </xf>
    <xf numFmtId="49" fontId="11" fillId="0" borderId="30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3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1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6" xfId="57" applyFont="1" applyFill="1" applyBorder="1" applyAlignment="1">
      <alignment vertical="top"/>
      <protection/>
    </xf>
    <xf numFmtId="0" fontId="10" fillId="0" borderId="20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8" fillId="0" borderId="37" xfId="57" applyFont="1" applyBorder="1" applyAlignment="1" applyProtection="1">
      <alignment horizontal="center" vertical="top"/>
      <protection hidden="1"/>
    </xf>
    <xf numFmtId="0" fontId="8" fillId="0" borderId="37" xfId="57" applyFont="1" applyBorder="1" applyAlignment="1">
      <alignment horizontal="center"/>
      <protection/>
    </xf>
    <xf numFmtId="0" fontId="8" fillId="0" borderId="38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34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6" xfId="57" applyFont="1" applyBorder="1" applyAlignment="1" applyProtection="1">
      <alignment horizontal="center"/>
      <protection hidden="1"/>
    </xf>
    <xf numFmtId="0" fontId="11" fillId="0" borderId="33" xfId="57" applyFont="1" applyFill="1" applyBorder="1" applyAlignment="1" applyProtection="1">
      <alignment horizontal="left" vertical="center"/>
      <protection hidden="1" locked="0"/>
    </xf>
    <xf numFmtId="0" fontId="11" fillId="0" borderId="34" xfId="57" applyFont="1" applyFill="1" applyBorder="1" applyAlignment="1" applyProtection="1">
      <alignment horizontal="left" vertical="center"/>
      <protection hidden="1" locked="0"/>
    </xf>
    <xf numFmtId="49" fontId="11" fillId="0" borderId="34" xfId="57" applyNumberFormat="1" applyFont="1" applyFill="1" applyBorder="1" applyAlignment="1" applyProtection="1">
      <alignment horizontal="left" vertical="center"/>
      <protection hidden="1" locked="0"/>
    </xf>
    <xf numFmtId="0" fontId="8" fillId="0" borderId="28" xfId="57" applyFont="1" applyFill="1" applyBorder="1" applyAlignment="1" applyProtection="1">
      <alignment horizontal="center" vertical="top"/>
      <protection hidden="1"/>
    </xf>
    <xf numFmtId="0" fontId="8" fillId="0" borderId="28" xfId="57" applyFont="1" applyFill="1" applyBorder="1" applyAlignment="1" applyProtection="1">
      <alignment horizontal="center"/>
      <protection hidden="1"/>
    </xf>
    <xf numFmtId="49" fontId="14" fillId="0" borderId="30" xfId="53" applyNumberFormat="1" applyFont="1" applyFill="1" applyBorder="1" applyAlignment="1" applyProtection="1">
      <alignment horizontal="left" vertical="center"/>
      <protection hidden="1" locked="0"/>
    </xf>
    <xf numFmtId="0" fontId="8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0" fillId="0" borderId="3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4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3" fillId="0" borderId="44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40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49" fontId="2" fillId="0" borderId="48" xfId="63" applyNumberFormat="1" applyFont="1" applyFill="1" applyBorder="1" applyAlignment="1" applyProtection="1">
      <alignment horizontal="center" vertical="center"/>
      <protection hidden="1" locked="0"/>
    </xf>
    <xf numFmtId="49" fontId="2" fillId="0" borderId="50" xfId="63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49" fontId="2" fillId="0" borderId="51" xfId="0" applyNumberFormat="1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49" fontId="2" fillId="0" borderId="54" xfId="0" applyNumberFormat="1" applyFont="1" applyFill="1" applyBorder="1" applyAlignment="1">
      <alignment horizontal="left" vertical="center" wrapText="1"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56" xfId="0" applyNumberFormat="1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6" fillId="0" borderId="0" xfId="57" applyFont="1" applyAlignment="1">
      <alignment/>
      <protection/>
    </xf>
    <xf numFmtId="0" fontId="17" fillId="0" borderId="0" xfId="63" applyFont="1" applyBorder="1" applyAlignment="1">
      <alignment horizontal="justify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C19">
      <selection activeCell="K16" sqref="K16:K17"/>
    </sheetView>
  </sheetViews>
  <sheetFormatPr defaultColWidth="9.140625" defaultRowHeight="12.75"/>
  <cols>
    <col min="1" max="1" width="9.140625" style="15" customWidth="1"/>
    <col min="2" max="2" width="14.140625" style="15" customWidth="1"/>
    <col min="3" max="3" width="9.140625" style="15" customWidth="1"/>
    <col min="4" max="4" width="11.140625" style="15" customWidth="1"/>
    <col min="5" max="5" width="10.7109375" style="15" customWidth="1"/>
    <col min="6" max="6" width="11.28125" style="15" customWidth="1"/>
    <col min="7" max="7" width="12.57421875" style="15" customWidth="1"/>
    <col min="8" max="8" width="19.00390625" style="15" customWidth="1"/>
    <col min="9" max="9" width="22.28125" style="15" customWidth="1"/>
    <col min="10" max="16384" width="9.140625" style="15" customWidth="1"/>
  </cols>
  <sheetData>
    <row r="1" spans="1:10" ht="15.75">
      <c r="A1" s="170" t="s">
        <v>230</v>
      </c>
      <c r="B1" s="171"/>
      <c r="C1" s="78"/>
      <c r="D1" s="78"/>
      <c r="E1" s="78"/>
      <c r="F1" s="78"/>
      <c r="G1" s="78"/>
      <c r="H1" s="78"/>
      <c r="I1" s="79"/>
      <c r="J1" s="77"/>
    </row>
    <row r="2" spans="1:10" ht="12.75">
      <c r="A2" s="128" t="s">
        <v>210</v>
      </c>
      <c r="B2" s="129"/>
      <c r="C2" s="129"/>
      <c r="D2" s="130"/>
      <c r="E2" s="49" t="s">
        <v>246</v>
      </c>
      <c r="F2" s="16"/>
      <c r="G2" s="17" t="s">
        <v>100</v>
      </c>
      <c r="H2" s="49" t="s">
        <v>267</v>
      </c>
      <c r="I2" s="80"/>
      <c r="J2" s="77"/>
    </row>
    <row r="3" spans="1:10" ht="12.75">
      <c r="A3" s="81"/>
      <c r="B3" s="18"/>
      <c r="C3" s="18"/>
      <c r="D3" s="18"/>
      <c r="E3" s="19"/>
      <c r="F3" s="19"/>
      <c r="G3" s="18"/>
      <c r="H3" s="18"/>
      <c r="I3" s="82"/>
      <c r="J3" s="77"/>
    </row>
    <row r="4" spans="1:10" ht="14.25" customHeight="1">
      <c r="A4" s="131" t="s">
        <v>231</v>
      </c>
      <c r="B4" s="132"/>
      <c r="C4" s="132"/>
      <c r="D4" s="132"/>
      <c r="E4" s="132"/>
      <c r="F4" s="132"/>
      <c r="G4" s="132"/>
      <c r="H4" s="132"/>
      <c r="I4" s="133"/>
      <c r="J4" s="77"/>
    </row>
    <row r="5" spans="1:10" ht="12.75">
      <c r="A5" s="83"/>
      <c r="B5" s="21"/>
      <c r="C5" s="21"/>
      <c r="D5" s="21"/>
      <c r="E5" s="22"/>
      <c r="F5" s="84"/>
      <c r="G5" s="23"/>
      <c r="H5" s="24"/>
      <c r="I5" s="85"/>
      <c r="J5" s="77"/>
    </row>
    <row r="6" spans="1:10" ht="12.75">
      <c r="A6" s="134" t="s">
        <v>185</v>
      </c>
      <c r="B6" s="135"/>
      <c r="C6" s="126" t="s">
        <v>247</v>
      </c>
      <c r="D6" s="127"/>
      <c r="E6" s="136"/>
      <c r="F6" s="136"/>
      <c r="G6" s="136"/>
      <c r="H6" s="136"/>
      <c r="I6" s="86"/>
      <c r="J6" s="77"/>
    </row>
    <row r="7" spans="1:10" ht="12.75">
      <c r="A7" s="87"/>
      <c r="B7" s="88"/>
      <c r="C7" s="20"/>
      <c r="D7" s="20"/>
      <c r="E7" s="136"/>
      <c r="F7" s="136"/>
      <c r="G7" s="136"/>
      <c r="H7" s="136"/>
      <c r="I7" s="86"/>
      <c r="J7" s="77"/>
    </row>
    <row r="8" spans="1:10" ht="12.75">
      <c r="A8" s="137" t="s">
        <v>7</v>
      </c>
      <c r="B8" s="138"/>
      <c r="C8" s="126" t="s">
        <v>248</v>
      </c>
      <c r="D8" s="127"/>
      <c r="E8" s="136"/>
      <c r="F8" s="136"/>
      <c r="G8" s="136"/>
      <c r="H8" s="136"/>
      <c r="I8" s="89"/>
      <c r="J8" s="77"/>
    </row>
    <row r="9" spans="1:10" ht="12.75">
      <c r="A9" s="90"/>
      <c r="B9" s="91"/>
      <c r="C9" s="25"/>
      <c r="D9" s="20"/>
      <c r="E9" s="20"/>
      <c r="F9" s="20"/>
      <c r="G9" s="20"/>
      <c r="H9" s="20"/>
      <c r="I9" s="89"/>
      <c r="J9" s="77"/>
    </row>
    <row r="10" spans="1:10" ht="12.75">
      <c r="A10" s="123" t="s">
        <v>99</v>
      </c>
      <c r="B10" s="124"/>
      <c r="C10" s="126" t="s">
        <v>249</v>
      </c>
      <c r="D10" s="127"/>
      <c r="E10" s="20"/>
      <c r="F10" s="20"/>
      <c r="G10" s="20"/>
      <c r="H10" s="20"/>
      <c r="I10" s="89"/>
      <c r="J10" s="77"/>
    </row>
    <row r="11" spans="1:10" ht="12.75">
      <c r="A11" s="125"/>
      <c r="B11" s="124"/>
      <c r="C11" s="20"/>
      <c r="D11" s="20"/>
      <c r="E11" s="20"/>
      <c r="F11" s="20"/>
      <c r="G11" s="20"/>
      <c r="H11" s="20"/>
      <c r="I11" s="89"/>
      <c r="J11" s="77"/>
    </row>
    <row r="12" spans="1:10" ht="12.75">
      <c r="A12" s="134" t="s">
        <v>8</v>
      </c>
      <c r="B12" s="135"/>
      <c r="C12" s="139" t="s">
        <v>250</v>
      </c>
      <c r="D12" s="140"/>
      <c r="E12" s="140"/>
      <c r="F12" s="140"/>
      <c r="G12" s="140"/>
      <c r="H12" s="140"/>
      <c r="I12" s="141"/>
      <c r="J12" s="77"/>
    </row>
    <row r="13" spans="1:10" ht="12.75">
      <c r="A13" s="87"/>
      <c r="B13" s="88"/>
      <c r="C13" s="26"/>
      <c r="D13" s="20"/>
      <c r="E13" s="20"/>
      <c r="F13" s="20"/>
      <c r="G13" s="20"/>
      <c r="H13" s="20"/>
      <c r="I13" s="89"/>
      <c r="J13" s="77"/>
    </row>
    <row r="14" spans="1:10" ht="12.75">
      <c r="A14" s="134" t="s">
        <v>29</v>
      </c>
      <c r="B14" s="135"/>
      <c r="C14" s="142">
        <v>33520</v>
      </c>
      <c r="D14" s="143"/>
      <c r="E14" s="20"/>
      <c r="F14" s="139" t="s">
        <v>251</v>
      </c>
      <c r="G14" s="140"/>
      <c r="H14" s="140"/>
      <c r="I14" s="141"/>
      <c r="J14" s="77"/>
    </row>
    <row r="15" spans="1:10" ht="12.75">
      <c r="A15" s="87"/>
      <c r="B15" s="88"/>
      <c r="C15" s="20"/>
      <c r="D15" s="20"/>
      <c r="E15" s="20"/>
      <c r="F15" s="20"/>
      <c r="G15" s="20"/>
      <c r="H15" s="20"/>
      <c r="I15" s="89"/>
      <c r="J15" s="77"/>
    </row>
    <row r="16" spans="1:10" ht="12.75">
      <c r="A16" s="134" t="s">
        <v>30</v>
      </c>
      <c r="B16" s="135"/>
      <c r="C16" s="139" t="s">
        <v>252</v>
      </c>
      <c r="D16" s="140"/>
      <c r="E16" s="140"/>
      <c r="F16" s="140"/>
      <c r="G16" s="140"/>
      <c r="H16" s="140"/>
      <c r="I16" s="141"/>
      <c r="J16" s="77"/>
    </row>
    <row r="17" spans="1:10" ht="12.75">
      <c r="A17" s="87"/>
      <c r="B17" s="88"/>
      <c r="C17" s="20"/>
      <c r="D17" s="20"/>
      <c r="E17" s="20"/>
      <c r="F17" s="20"/>
      <c r="G17" s="20"/>
      <c r="H17" s="20"/>
      <c r="I17" s="89"/>
      <c r="J17" s="77"/>
    </row>
    <row r="18" spans="1:10" ht="12.75">
      <c r="A18" s="134" t="s">
        <v>31</v>
      </c>
      <c r="B18" s="135"/>
      <c r="C18" s="146" t="s">
        <v>253</v>
      </c>
      <c r="D18" s="147"/>
      <c r="E18" s="147"/>
      <c r="F18" s="147"/>
      <c r="G18" s="147"/>
      <c r="H18" s="147"/>
      <c r="I18" s="148"/>
      <c r="J18" s="77"/>
    </row>
    <row r="19" spans="1:10" ht="12.75">
      <c r="A19" s="87"/>
      <c r="B19" s="88"/>
      <c r="C19" s="26"/>
      <c r="D19" s="20"/>
      <c r="E19" s="20"/>
      <c r="F19" s="20"/>
      <c r="G19" s="20"/>
      <c r="H19" s="20"/>
      <c r="I19" s="89"/>
      <c r="J19" s="77"/>
    </row>
    <row r="20" spans="1:10" ht="12.75">
      <c r="A20" s="134" t="s">
        <v>32</v>
      </c>
      <c r="B20" s="135"/>
      <c r="C20" s="146" t="s">
        <v>254</v>
      </c>
      <c r="D20" s="147"/>
      <c r="E20" s="147"/>
      <c r="F20" s="147"/>
      <c r="G20" s="147"/>
      <c r="H20" s="147"/>
      <c r="I20" s="148"/>
      <c r="J20" s="77"/>
    </row>
    <row r="21" spans="1:10" ht="12.75">
      <c r="A21" s="87"/>
      <c r="B21" s="88"/>
      <c r="C21" s="26"/>
      <c r="D21" s="20"/>
      <c r="E21" s="20"/>
      <c r="F21" s="20"/>
      <c r="G21" s="20"/>
      <c r="H21" s="20"/>
      <c r="I21" s="89"/>
      <c r="J21" s="77"/>
    </row>
    <row r="22" spans="1:10" ht="12.75">
      <c r="A22" s="134" t="s">
        <v>9</v>
      </c>
      <c r="B22" s="135"/>
      <c r="C22" s="50">
        <v>395</v>
      </c>
      <c r="D22" s="139" t="s">
        <v>251</v>
      </c>
      <c r="E22" s="149"/>
      <c r="F22" s="150"/>
      <c r="G22" s="151"/>
      <c r="H22" s="152"/>
      <c r="I22" s="92"/>
      <c r="J22" s="77"/>
    </row>
    <row r="23" spans="1:10" ht="12.75">
      <c r="A23" s="87"/>
      <c r="B23" s="88"/>
      <c r="C23" s="20"/>
      <c r="D23" s="29"/>
      <c r="E23" s="29"/>
      <c r="F23" s="29"/>
      <c r="G23" s="29"/>
      <c r="H23" s="20"/>
      <c r="I23" s="89"/>
      <c r="J23" s="77"/>
    </row>
    <row r="24" spans="1:10" ht="12.75">
      <c r="A24" s="134" t="s">
        <v>10</v>
      </c>
      <c r="B24" s="135"/>
      <c r="C24" s="50">
        <v>10</v>
      </c>
      <c r="D24" s="139" t="s">
        <v>255</v>
      </c>
      <c r="E24" s="149"/>
      <c r="F24" s="149"/>
      <c r="G24" s="150"/>
      <c r="H24" s="93" t="s">
        <v>11</v>
      </c>
      <c r="I24" s="94">
        <v>176</v>
      </c>
      <c r="J24" s="77"/>
    </row>
    <row r="25" spans="1:10" ht="12.75">
      <c r="A25" s="87"/>
      <c r="B25" s="88"/>
      <c r="C25" s="20"/>
      <c r="D25" s="29"/>
      <c r="E25" s="29"/>
      <c r="F25" s="29"/>
      <c r="G25" s="88"/>
      <c r="H25" s="88" t="s">
        <v>242</v>
      </c>
      <c r="I25" s="95"/>
      <c r="J25" s="77"/>
    </row>
    <row r="26" spans="1:10" ht="12.75">
      <c r="A26" s="134" t="s">
        <v>34</v>
      </c>
      <c r="B26" s="135"/>
      <c r="C26" s="51" t="s">
        <v>257</v>
      </c>
      <c r="D26" s="30"/>
      <c r="E26" s="77"/>
      <c r="F26" s="96"/>
      <c r="G26" s="160" t="s">
        <v>33</v>
      </c>
      <c r="H26" s="135"/>
      <c r="I26" s="97" t="s">
        <v>256</v>
      </c>
      <c r="J26" s="77"/>
    </row>
    <row r="27" spans="1:10" ht="12.75">
      <c r="A27" s="87"/>
      <c r="B27" s="88"/>
      <c r="C27" s="20"/>
      <c r="D27" s="96"/>
      <c r="E27" s="96"/>
      <c r="F27" s="96"/>
      <c r="G27" s="96"/>
      <c r="H27" s="20"/>
      <c r="I27" s="98"/>
      <c r="J27" s="77"/>
    </row>
    <row r="28" spans="1:10" ht="12.75">
      <c r="A28" s="161" t="s">
        <v>12</v>
      </c>
      <c r="B28" s="162"/>
      <c r="C28" s="163"/>
      <c r="D28" s="163"/>
      <c r="E28" s="164" t="s">
        <v>13</v>
      </c>
      <c r="F28" s="165"/>
      <c r="G28" s="165"/>
      <c r="H28" s="144" t="s">
        <v>14</v>
      </c>
      <c r="I28" s="145"/>
      <c r="J28" s="77"/>
    </row>
    <row r="29" spans="1:10" ht="12.75">
      <c r="A29" s="99"/>
      <c r="B29" s="77"/>
      <c r="C29" s="77"/>
      <c r="D29" s="31"/>
      <c r="E29" s="20"/>
      <c r="F29" s="20"/>
      <c r="G29" s="20"/>
      <c r="H29" s="32"/>
      <c r="I29" s="98"/>
      <c r="J29" s="77"/>
    </row>
    <row r="30" spans="1:10" ht="12.75">
      <c r="A30" s="155" t="s">
        <v>263</v>
      </c>
      <c r="B30" s="156"/>
      <c r="C30" s="156"/>
      <c r="D30" s="157"/>
      <c r="E30" s="158" t="s">
        <v>264</v>
      </c>
      <c r="F30" s="156"/>
      <c r="G30" s="156"/>
      <c r="H30" s="126" t="s">
        <v>265</v>
      </c>
      <c r="I30" s="159"/>
      <c r="J30" s="77"/>
    </row>
    <row r="31" spans="1:10" ht="12.75">
      <c r="A31" s="100"/>
      <c r="B31" s="52"/>
      <c r="C31" s="53"/>
      <c r="D31" s="153"/>
      <c r="E31" s="153"/>
      <c r="F31" s="153"/>
      <c r="G31" s="154"/>
      <c r="H31" s="31"/>
      <c r="I31" s="101"/>
      <c r="J31" s="77"/>
    </row>
    <row r="32" spans="1:10" ht="12.75">
      <c r="A32" s="155"/>
      <c r="B32" s="156"/>
      <c r="C32" s="156"/>
      <c r="D32" s="157"/>
      <c r="E32" s="158"/>
      <c r="F32" s="156"/>
      <c r="G32" s="156"/>
      <c r="H32" s="126"/>
      <c r="I32" s="159"/>
      <c r="J32" s="77"/>
    </row>
    <row r="33" spans="1:10" ht="12.75">
      <c r="A33" s="100"/>
      <c r="B33" s="52"/>
      <c r="C33" s="53"/>
      <c r="D33" s="54"/>
      <c r="E33" s="54"/>
      <c r="F33" s="54"/>
      <c r="G33" s="55"/>
      <c r="H33" s="31"/>
      <c r="I33" s="102"/>
      <c r="J33" s="77"/>
    </row>
    <row r="34" spans="1:10" ht="12.75">
      <c r="A34" s="155"/>
      <c r="B34" s="156"/>
      <c r="C34" s="156"/>
      <c r="D34" s="157"/>
      <c r="E34" s="158"/>
      <c r="F34" s="156"/>
      <c r="G34" s="156"/>
      <c r="H34" s="126"/>
      <c r="I34" s="159"/>
      <c r="J34" s="77"/>
    </row>
    <row r="35" spans="1:10" ht="12.75">
      <c r="A35" s="100"/>
      <c r="B35" s="52"/>
      <c r="C35" s="53"/>
      <c r="D35" s="54"/>
      <c r="E35" s="54"/>
      <c r="F35" s="54"/>
      <c r="G35" s="55"/>
      <c r="H35" s="31"/>
      <c r="I35" s="102"/>
      <c r="J35" s="77"/>
    </row>
    <row r="36" spans="1:10" ht="12.75">
      <c r="A36" s="155"/>
      <c r="B36" s="156"/>
      <c r="C36" s="156"/>
      <c r="D36" s="157"/>
      <c r="E36" s="158"/>
      <c r="F36" s="156"/>
      <c r="G36" s="156"/>
      <c r="H36" s="126"/>
      <c r="I36" s="159"/>
      <c r="J36" s="77"/>
    </row>
    <row r="37" spans="1:10" ht="12.75">
      <c r="A37" s="103"/>
      <c r="B37" s="56"/>
      <c r="C37" s="172"/>
      <c r="D37" s="173"/>
      <c r="E37" s="31"/>
      <c r="F37" s="172"/>
      <c r="G37" s="173"/>
      <c r="H37" s="31"/>
      <c r="I37" s="104"/>
      <c r="J37" s="77"/>
    </row>
    <row r="38" spans="1:10" ht="12.75">
      <c r="A38" s="155"/>
      <c r="B38" s="156"/>
      <c r="C38" s="156"/>
      <c r="D38" s="157"/>
      <c r="E38" s="158"/>
      <c r="F38" s="156"/>
      <c r="G38" s="156"/>
      <c r="H38" s="126"/>
      <c r="I38" s="159"/>
      <c r="J38" s="77"/>
    </row>
    <row r="39" spans="1:10" ht="12.75">
      <c r="A39" s="103"/>
      <c r="B39" s="56"/>
      <c r="C39" s="47"/>
      <c r="D39" s="48"/>
      <c r="E39" s="31"/>
      <c r="F39" s="47"/>
      <c r="G39" s="48"/>
      <c r="H39" s="31"/>
      <c r="I39" s="104"/>
      <c r="J39" s="77"/>
    </row>
    <row r="40" spans="1:10" ht="12.75">
      <c r="A40" s="155"/>
      <c r="B40" s="156"/>
      <c r="C40" s="156"/>
      <c r="D40" s="157"/>
      <c r="E40" s="158"/>
      <c r="F40" s="156"/>
      <c r="G40" s="156"/>
      <c r="H40" s="126"/>
      <c r="I40" s="159"/>
      <c r="J40" s="77"/>
    </row>
    <row r="41" spans="1:10" ht="12.75">
      <c r="A41" s="105"/>
      <c r="B41" s="43"/>
      <c r="C41" s="43"/>
      <c r="D41" s="43"/>
      <c r="E41" s="28"/>
      <c r="F41" s="43"/>
      <c r="G41" s="43"/>
      <c r="H41" s="44"/>
      <c r="I41" s="106"/>
      <c r="J41" s="77"/>
    </row>
    <row r="42" spans="1:10" ht="12.75">
      <c r="A42" s="107"/>
      <c r="B42" s="33"/>
      <c r="C42" s="34"/>
      <c r="D42" s="27"/>
      <c r="E42" s="20"/>
      <c r="F42" s="34"/>
      <c r="G42" s="27"/>
      <c r="H42" s="20"/>
      <c r="I42" s="89"/>
      <c r="J42" s="77"/>
    </row>
    <row r="43" spans="1:10" ht="12.75">
      <c r="A43" s="108"/>
      <c r="B43" s="35"/>
      <c r="C43" s="35"/>
      <c r="D43" s="25"/>
      <c r="E43" s="25"/>
      <c r="F43" s="35"/>
      <c r="G43" s="25"/>
      <c r="H43" s="25"/>
      <c r="I43" s="109"/>
      <c r="J43" s="77"/>
    </row>
    <row r="44" spans="1:10" ht="12.75">
      <c r="A44" s="123" t="s">
        <v>93</v>
      </c>
      <c r="B44" s="166"/>
      <c r="C44" s="126"/>
      <c r="D44" s="127"/>
      <c r="E44" s="20"/>
      <c r="F44" s="139"/>
      <c r="G44" s="156"/>
      <c r="H44" s="156"/>
      <c r="I44" s="178"/>
      <c r="J44" s="77"/>
    </row>
    <row r="45" spans="1:10" ht="12.75">
      <c r="A45" s="107"/>
      <c r="B45" s="33"/>
      <c r="C45" s="179"/>
      <c r="D45" s="180"/>
      <c r="E45" s="20"/>
      <c r="F45" s="179"/>
      <c r="G45" s="181"/>
      <c r="H45" s="36"/>
      <c r="I45" s="110"/>
      <c r="J45" s="77"/>
    </row>
    <row r="46" spans="1:10" ht="12.75">
      <c r="A46" s="123" t="s">
        <v>15</v>
      </c>
      <c r="B46" s="166"/>
      <c r="C46" s="139" t="s">
        <v>262</v>
      </c>
      <c r="D46" s="182"/>
      <c r="E46" s="182"/>
      <c r="F46" s="182"/>
      <c r="G46" s="182"/>
      <c r="H46" s="182"/>
      <c r="I46" s="183"/>
      <c r="J46" s="77"/>
    </row>
    <row r="47" spans="1:10" ht="12.75">
      <c r="A47" s="87"/>
      <c r="B47" s="88"/>
      <c r="C47" s="26" t="s">
        <v>205</v>
      </c>
      <c r="D47" s="20"/>
      <c r="E47" s="20"/>
      <c r="F47" s="20"/>
      <c r="G47" s="20"/>
      <c r="H47" s="20"/>
      <c r="I47" s="89"/>
      <c r="J47" s="77"/>
    </row>
    <row r="48" spans="1:10" ht="12.75">
      <c r="A48" s="123" t="s">
        <v>206</v>
      </c>
      <c r="B48" s="166"/>
      <c r="C48" s="167" t="s">
        <v>258</v>
      </c>
      <c r="D48" s="168"/>
      <c r="E48" s="169"/>
      <c r="F48" s="20"/>
      <c r="G48" s="93" t="s">
        <v>207</v>
      </c>
      <c r="H48" s="167" t="s">
        <v>259</v>
      </c>
      <c r="I48" s="184"/>
      <c r="J48" s="77"/>
    </row>
    <row r="49" spans="1:10" ht="12.75">
      <c r="A49" s="87"/>
      <c r="B49" s="88"/>
      <c r="C49" s="26"/>
      <c r="D49" s="20"/>
      <c r="E49" s="20"/>
      <c r="F49" s="20"/>
      <c r="G49" s="20"/>
      <c r="H49" s="20"/>
      <c r="I49" s="89"/>
      <c r="J49" s="77"/>
    </row>
    <row r="50" spans="1:10" ht="12.75">
      <c r="A50" s="123" t="s">
        <v>31</v>
      </c>
      <c r="B50" s="166"/>
      <c r="C50" s="187" t="s">
        <v>253</v>
      </c>
      <c r="D50" s="168"/>
      <c r="E50" s="168"/>
      <c r="F50" s="168"/>
      <c r="G50" s="168"/>
      <c r="H50" s="168"/>
      <c r="I50" s="184"/>
      <c r="J50" s="77"/>
    </row>
    <row r="51" spans="1:10" ht="12.75">
      <c r="A51" s="87"/>
      <c r="B51" s="88"/>
      <c r="C51" s="20"/>
      <c r="D51" s="20"/>
      <c r="E51" s="20"/>
      <c r="F51" s="20"/>
      <c r="G51" s="20"/>
      <c r="H51" s="20"/>
      <c r="I51" s="89"/>
      <c r="J51" s="77"/>
    </row>
    <row r="52" spans="1:10" ht="12.75">
      <c r="A52" s="134" t="s">
        <v>0</v>
      </c>
      <c r="B52" s="135"/>
      <c r="C52" s="167" t="s">
        <v>260</v>
      </c>
      <c r="D52" s="168"/>
      <c r="E52" s="168"/>
      <c r="F52" s="168"/>
      <c r="G52" s="168"/>
      <c r="H52" s="168"/>
      <c r="I52" s="141"/>
      <c r="J52" s="77"/>
    </row>
    <row r="53" spans="1:10" ht="12.75">
      <c r="A53" s="111"/>
      <c r="B53" s="25"/>
      <c r="C53" s="177" t="s">
        <v>149</v>
      </c>
      <c r="D53" s="177"/>
      <c r="E53" s="177"/>
      <c r="F53" s="177"/>
      <c r="G53" s="177"/>
      <c r="H53" s="177"/>
      <c r="I53" s="112"/>
      <c r="J53" s="77"/>
    </row>
    <row r="54" spans="1:10" ht="12.75">
      <c r="A54" s="111"/>
      <c r="B54" s="25"/>
      <c r="C54" s="37"/>
      <c r="D54" s="37"/>
      <c r="E54" s="37"/>
      <c r="F54" s="37"/>
      <c r="G54" s="37"/>
      <c r="H54" s="113"/>
      <c r="I54" s="114"/>
      <c r="J54" s="77"/>
    </row>
    <row r="55" spans="1:10" ht="12.75">
      <c r="A55" s="111"/>
      <c r="B55" s="25"/>
      <c r="C55" s="37"/>
      <c r="D55" s="37"/>
      <c r="E55" s="37"/>
      <c r="F55" s="37"/>
      <c r="G55" s="37"/>
      <c r="H55" s="37"/>
      <c r="I55" s="114"/>
      <c r="J55" s="77"/>
    </row>
    <row r="56" spans="1:10" ht="12.75">
      <c r="A56" s="111"/>
      <c r="B56" s="188" t="s">
        <v>16</v>
      </c>
      <c r="C56" s="189"/>
      <c r="D56" s="189"/>
      <c r="E56" s="189"/>
      <c r="F56" s="46"/>
      <c r="G56" s="46"/>
      <c r="H56" s="46"/>
      <c r="I56" s="115"/>
      <c r="J56" s="77"/>
    </row>
    <row r="57" spans="1:10" ht="12.75">
      <c r="A57" s="111"/>
      <c r="B57" s="188" t="s">
        <v>240</v>
      </c>
      <c r="C57" s="189"/>
      <c r="D57" s="189"/>
      <c r="E57" s="189"/>
      <c r="F57" s="189"/>
      <c r="G57" s="189"/>
      <c r="H57" s="189"/>
      <c r="I57" s="190"/>
      <c r="J57" s="77"/>
    </row>
    <row r="58" spans="1:10" ht="12.75">
      <c r="A58" s="111"/>
      <c r="B58" s="188" t="s">
        <v>237</v>
      </c>
      <c r="C58" s="189"/>
      <c r="D58" s="189"/>
      <c r="E58" s="189"/>
      <c r="F58" s="189"/>
      <c r="G58" s="189"/>
      <c r="H58" s="189"/>
      <c r="I58" s="115"/>
      <c r="J58" s="77"/>
    </row>
    <row r="59" spans="1:10" ht="12.75">
      <c r="A59" s="111"/>
      <c r="B59" s="188" t="s">
        <v>232</v>
      </c>
      <c r="C59" s="189"/>
      <c r="D59" s="189"/>
      <c r="E59" s="189"/>
      <c r="F59" s="189"/>
      <c r="G59" s="189"/>
      <c r="H59" s="189"/>
      <c r="I59" s="190"/>
      <c r="J59" s="77"/>
    </row>
    <row r="60" spans="1:10" ht="12.75">
      <c r="A60" s="111"/>
      <c r="B60" s="188" t="s">
        <v>241</v>
      </c>
      <c r="C60" s="189"/>
      <c r="D60" s="189"/>
      <c r="E60" s="189"/>
      <c r="F60" s="189"/>
      <c r="G60" s="189"/>
      <c r="H60" s="189"/>
      <c r="I60" s="190"/>
      <c r="J60" s="77"/>
    </row>
    <row r="61" spans="1:10" ht="12.75">
      <c r="A61" s="111"/>
      <c r="B61" s="45"/>
      <c r="C61" s="45"/>
      <c r="D61" s="45"/>
      <c r="E61" s="45"/>
      <c r="F61" s="45"/>
      <c r="G61" s="45"/>
      <c r="H61" s="37"/>
      <c r="I61" s="114"/>
      <c r="J61" s="77"/>
    </row>
    <row r="62" spans="1:10" ht="12.75">
      <c r="A62" s="111"/>
      <c r="B62" s="25"/>
      <c r="C62" s="113"/>
      <c r="D62" s="113"/>
      <c r="E62" s="113"/>
      <c r="F62" s="113"/>
      <c r="G62" s="113"/>
      <c r="H62" s="113"/>
      <c r="I62" s="116"/>
      <c r="J62" s="77"/>
    </row>
    <row r="63" spans="1:10" ht="13.5" thickBot="1">
      <c r="A63" s="117" t="s">
        <v>17</v>
      </c>
      <c r="B63" s="20"/>
      <c r="C63" s="20"/>
      <c r="D63" s="20"/>
      <c r="E63" s="20"/>
      <c r="F63" s="20"/>
      <c r="G63" s="38"/>
      <c r="H63" s="39"/>
      <c r="I63" s="118"/>
      <c r="J63" s="77"/>
    </row>
    <row r="64" spans="1:10" ht="12.75">
      <c r="A64" s="83"/>
      <c r="B64" s="20"/>
      <c r="C64" s="20"/>
      <c r="D64" s="20"/>
      <c r="E64" s="25" t="s">
        <v>208</v>
      </c>
      <c r="F64" s="77"/>
      <c r="G64" s="174" t="s">
        <v>209</v>
      </c>
      <c r="H64" s="175"/>
      <c r="I64" s="176"/>
      <c r="J64" s="77"/>
    </row>
    <row r="65" spans="1:10" ht="12.75">
      <c r="A65" s="119"/>
      <c r="B65" s="120"/>
      <c r="C65" s="121"/>
      <c r="D65" s="121"/>
      <c r="E65" s="121"/>
      <c r="F65" s="121"/>
      <c r="G65" s="185"/>
      <c r="H65" s="186"/>
      <c r="I65" s="122"/>
      <c r="J65" s="77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5" zoomScaleSheetLayoutView="115" zoomScalePageLayoutView="0" workbookViewId="0" topLeftCell="B36">
      <selection activeCell="K43" sqref="K43:K51"/>
    </sheetView>
  </sheetViews>
  <sheetFormatPr defaultColWidth="9.140625" defaultRowHeight="12.75"/>
  <cols>
    <col min="1" max="9" width="9.140625" style="57" customWidth="1"/>
    <col min="10" max="10" width="10.00390625" style="57" customWidth="1"/>
    <col min="11" max="11" width="11.28125" style="57" customWidth="1"/>
    <col min="12" max="16384" width="9.140625" style="57" customWidth="1"/>
  </cols>
  <sheetData>
    <row r="1" spans="1:11" ht="12.75">
      <c r="A1" s="228" t="s">
        <v>150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4:11" ht="12.75">
      <c r="D2" s="228" t="s">
        <v>211</v>
      </c>
      <c r="E2" s="228"/>
      <c r="F2" s="229" t="s">
        <v>268</v>
      </c>
      <c r="G2" s="230"/>
      <c r="J2" s="191" t="s">
        <v>221</v>
      </c>
      <c r="K2" s="191"/>
    </row>
    <row r="3" spans="1:11" ht="22.5">
      <c r="A3" s="225" t="s">
        <v>184</v>
      </c>
      <c r="B3" s="225"/>
      <c r="C3" s="225"/>
      <c r="D3" s="225"/>
      <c r="E3" s="225"/>
      <c r="F3" s="225"/>
      <c r="G3" s="225"/>
      <c r="H3" s="225"/>
      <c r="I3" s="61" t="s">
        <v>222</v>
      </c>
      <c r="J3" s="62" t="s">
        <v>243</v>
      </c>
      <c r="K3" s="62" t="s">
        <v>244</v>
      </c>
    </row>
    <row r="4" spans="1:11" ht="12.75">
      <c r="A4" s="226">
        <v>1</v>
      </c>
      <c r="B4" s="226"/>
      <c r="C4" s="226"/>
      <c r="D4" s="226"/>
      <c r="E4" s="226"/>
      <c r="F4" s="226"/>
      <c r="G4" s="226"/>
      <c r="H4" s="226"/>
      <c r="I4" s="63">
        <v>2</v>
      </c>
      <c r="J4" s="62">
        <v>3</v>
      </c>
      <c r="K4" s="62">
        <v>4</v>
      </c>
    </row>
    <row r="5" spans="1:11" ht="12.75">
      <c r="A5" s="192" t="s">
        <v>152</v>
      </c>
      <c r="B5" s="193"/>
      <c r="C5" s="193"/>
      <c r="D5" s="193"/>
      <c r="E5" s="193"/>
      <c r="F5" s="193"/>
      <c r="G5" s="193"/>
      <c r="H5" s="193"/>
      <c r="I5" s="193"/>
      <c r="J5" s="193"/>
      <c r="K5" s="194"/>
    </row>
    <row r="6" spans="1:11" ht="12.75">
      <c r="A6" s="195" t="s">
        <v>109</v>
      </c>
      <c r="B6" s="196"/>
      <c r="C6" s="196"/>
      <c r="D6" s="196"/>
      <c r="E6" s="196"/>
      <c r="F6" s="196"/>
      <c r="G6" s="196"/>
      <c r="H6" s="197"/>
      <c r="I6" s="5">
        <v>1</v>
      </c>
      <c r="J6" s="58">
        <f>SUM(J7:J8)</f>
        <v>178180865</v>
      </c>
      <c r="K6" s="58">
        <f>SUM(K7:K8)</f>
        <v>208134806</v>
      </c>
    </row>
    <row r="7" spans="1:11" ht="12.75">
      <c r="A7" s="198" t="s">
        <v>153</v>
      </c>
      <c r="B7" s="199"/>
      <c r="C7" s="199"/>
      <c r="D7" s="199"/>
      <c r="E7" s="199"/>
      <c r="F7" s="199"/>
      <c r="G7" s="199"/>
      <c r="H7" s="200"/>
      <c r="I7" s="6">
        <v>2</v>
      </c>
      <c r="J7" s="10">
        <v>19609231</v>
      </c>
      <c r="K7" s="10">
        <v>24887916</v>
      </c>
    </row>
    <row r="8" spans="1:11" ht="12.75">
      <c r="A8" s="198" t="s">
        <v>154</v>
      </c>
      <c r="B8" s="199"/>
      <c r="C8" s="199"/>
      <c r="D8" s="199"/>
      <c r="E8" s="199"/>
      <c r="F8" s="199"/>
      <c r="G8" s="199"/>
      <c r="H8" s="200"/>
      <c r="I8" s="6">
        <v>3</v>
      </c>
      <c r="J8" s="10">
        <v>158571634</v>
      </c>
      <c r="K8" s="10">
        <v>183246890</v>
      </c>
    </row>
    <row r="9" spans="1:11" ht="12.75">
      <c r="A9" s="198" t="s">
        <v>155</v>
      </c>
      <c r="B9" s="199"/>
      <c r="C9" s="199"/>
      <c r="D9" s="199"/>
      <c r="E9" s="199"/>
      <c r="F9" s="199"/>
      <c r="G9" s="199"/>
      <c r="H9" s="200"/>
      <c r="I9" s="6">
        <v>4</v>
      </c>
      <c r="J9" s="10">
        <v>179266567</v>
      </c>
      <c r="K9" s="10">
        <v>122226643</v>
      </c>
    </row>
    <row r="10" spans="1:11" ht="12.75">
      <c r="A10" s="198" t="s">
        <v>156</v>
      </c>
      <c r="B10" s="199"/>
      <c r="C10" s="199"/>
      <c r="D10" s="199"/>
      <c r="E10" s="199"/>
      <c r="F10" s="199"/>
      <c r="G10" s="199"/>
      <c r="H10" s="200"/>
      <c r="I10" s="6">
        <v>5</v>
      </c>
      <c r="J10" s="10">
        <v>104080484</v>
      </c>
      <c r="K10" s="10">
        <v>101609151</v>
      </c>
    </row>
    <row r="11" spans="1:11" ht="24" customHeight="1">
      <c r="A11" s="198" t="s">
        <v>68</v>
      </c>
      <c r="B11" s="199"/>
      <c r="C11" s="199"/>
      <c r="D11" s="199"/>
      <c r="E11" s="199"/>
      <c r="F11" s="199"/>
      <c r="G11" s="199"/>
      <c r="H11" s="200"/>
      <c r="I11" s="6">
        <v>6</v>
      </c>
      <c r="J11" s="10">
        <v>0</v>
      </c>
      <c r="K11" s="10">
        <v>0</v>
      </c>
    </row>
    <row r="12" spans="1:11" ht="27" customHeight="1">
      <c r="A12" s="198" t="s">
        <v>69</v>
      </c>
      <c r="B12" s="199"/>
      <c r="C12" s="199"/>
      <c r="D12" s="199"/>
      <c r="E12" s="199"/>
      <c r="F12" s="199"/>
      <c r="G12" s="199"/>
      <c r="H12" s="200"/>
      <c r="I12" s="6">
        <v>7</v>
      </c>
      <c r="J12" s="10">
        <v>39284687</v>
      </c>
      <c r="K12" s="10">
        <v>70385616</v>
      </c>
    </row>
    <row r="13" spans="1:11" ht="24.75" customHeight="1">
      <c r="A13" s="198" t="s">
        <v>157</v>
      </c>
      <c r="B13" s="199"/>
      <c r="C13" s="199"/>
      <c r="D13" s="199"/>
      <c r="E13" s="199"/>
      <c r="F13" s="199"/>
      <c r="G13" s="199"/>
      <c r="H13" s="200"/>
      <c r="I13" s="6">
        <v>8</v>
      </c>
      <c r="J13" s="10">
        <v>87582425</v>
      </c>
      <c r="K13" s="10">
        <v>92413733</v>
      </c>
    </row>
    <row r="14" spans="1:11" ht="31.5" customHeight="1">
      <c r="A14" s="198" t="s">
        <v>163</v>
      </c>
      <c r="B14" s="199"/>
      <c r="C14" s="199"/>
      <c r="D14" s="199"/>
      <c r="E14" s="199"/>
      <c r="F14" s="199"/>
      <c r="G14" s="199"/>
      <c r="H14" s="200"/>
      <c r="I14" s="6">
        <v>9</v>
      </c>
      <c r="J14" s="10">
        <v>0</v>
      </c>
      <c r="K14" s="10">
        <v>0</v>
      </c>
    </row>
    <row r="15" spans="1:11" ht="12.75">
      <c r="A15" s="198" t="s">
        <v>158</v>
      </c>
      <c r="B15" s="199"/>
      <c r="C15" s="199"/>
      <c r="D15" s="199"/>
      <c r="E15" s="199"/>
      <c r="F15" s="199"/>
      <c r="G15" s="199"/>
      <c r="H15" s="200"/>
      <c r="I15" s="6">
        <v>10</v>
      </c>
      <c r="J15" s="10">
        <v>6818</v>
      </c>
      <c r="K15" s="10">
        <v>3356</v>
      </c>
    </row>
    <row r="16" spans="1:11" ht="12.75">
      <c r="A16" s="198" t="s">
        <v>159</v>
      </c>
      <c r="B16" s="199"/>
      <c r="C16" s="199"/>
      <c r="D16" s="199"/>
      <c r="E16" s="199"/>
      <c r="F16" s="199"/>
      <c r="G16" s="199"/>
      <c r="H16" s="200"/>
      <c r="I16" s="6">
        <v>11</v>
      </c>
      <c r="J16" s="10">
        <v>15722199</v>
      </c>
      <c r="K16" s="10">
        <v>5528262</v>
      </c>
    </row>
    <row r="17" spans="1:11" ht="12.75">
      <c r="A17" s="198" t="s">
        <v>160</v>
      </c>
      <c r="B17" s="199"/>
      <c r="C17" s="199"/>
      <c r="D17" s="199"/>
      <c r="E17" s="199"/>
      <c r="F17" s="199"/>
      <c r="G17" s="199"/>
      <c r="H17" s="200"/>
      <c r="I17" s="6">
        <v>12</v>
      </c>
      <c r="J17" s="10">
        <v>662473019</v>
      </c>
      <c r="K17" s="10">
        <v>744699501</v>
      </c>
    </row>
    <row r="18" spans="1:11" ht="12.75">
      <c r="A18" s="201" t="s">
        <v>164</v>
      </c>
      <c r="B18" s="202"/>
      <c r="C18" s="202"/>
      <c r="D18" s="202"/>
      <c r="E18" s="202"/>
      <c r="F18" s="202"/>
      <c r="G18" s="202"/>
      <c r="H18" s="203"/>
      <c r="I18" s="6">
        <v>13</v>
      </c>
      <c r="J18" s="10">
        <v>0</v>
      </c>
      <c r="K18" s="10">
        <v>0</v>
      </c>
    </row>
    <row r="19" spans="1:11" ht="12.75">
      <c r="A19" s="198" t="s">
        <v>161</v>
      </c>
      <c r="B19" s="199"/>
      <c r="C19" s="199"/>
      <c r="D19" s="199"/>
      <c r="E19" s="199"/>
      <c r="F19" s="199"/>
      <c r="G19" s="199"/>
      <c r="H19" s="200"/>
      <c r="I19" s="6">
        <v>14</v>
      </c>
      <c r="J19" s="10">
        <v>8354557</v>
      </c>
      <c r="K19" s="10">
        <v>12986304</v>
      </c>
    </row>
    <row r="20" spans="1:11" ht="12.75">
      <c r="A20" s="198" t="s">
        <v>162</v>
      </c>
      <c r="B20" s="199"/>
      <c r="C20" s="199"/>
      <c r="D20" s="199"/>
      <c r="E20" s="199"/>
      <c r="F20" s="199"/>
      <c r="G20" s="199"/>
      <c r="H20" s="200"/>
      <c r="I20" s="6">
        <v>15</v>
      </c>
      <c r="J20" s="10">
        <v>29812032</v>
      </c>
      <c r="K20" s="10">
        <v>29233739</v>
      </c>
    </row>
    <row r="21" spans="1:11" ht="12.75">
      <c r="A21" s="198" t="s">
        <v>66</v>
      </c>
      <c r="B21" s="199"/>
      <c r="C21" s="199"/>
      <c r="D21" s="199"/>
      <c r="E21" s="199"/>
      <c r="F21" s="199"/>
      <c r="G21" s="199"/>
      <c r="H21" s="200"/>
      <c r="I21" s="6">
        <v>16</v>
      </c>
      <c r="J21" s="10">
        <v>23120439</v>
      </c>
      <c r="K21" s="10">
        <v>16058607</v>
      </c>
    </row>
    <row r="22" spans="1:11" ht="12.75">
      <c r="A22" s="213" t="s">
        <v>108</v>
      </c>
      <c r="B22" s="214"/>
      <c r="C22" s="214"/>
      <c r="D22" s="214"/>
      <c r="E22" s="214"/>
      <c r="F22" s="214"/>
      <c r="G22" s="214"/>
      <c r="H22" s="215"/>
      <c r="I22" s="7">
        <v>17</v>
      </c>
      <c r="J22" s="59">
        <f>SUM(J9:J21)+J6</f>
        <v>1327884092</v>
      </c>
      <c r="K22" s="59">
        <f>SUM(K9:K21)+K6</f>
        <v>1403279718</v>
      </c>
    </row>
    <row r="23" spans="1:11" ht="12.75">
      <c r="A23" s="210" t="s">
        <v>67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2"/>
    </row>
    <row r="24" spans="1:11" ht="12.75">
      <c r="A24" s="216" t="s">
        <v>110</v>
      </c>
      <c r="B24" s="217"/>
      <c r="C24" s="217"/>
      <c r="D24" s="217"/>
      <c r="E24" s="217"/>
      <c r="F24" s="217"/>
      <c r="G24" s="217"/>
      <c r="H24" s="218"/>
      <c r="I24" s="1">
        <v>18</v>
      </c>
      <c r="J24" s="58">
        <v>41096859</v>
      </c>
      <c r="K24" s="58">
        <f>SUM(K25:K26)</f>
        <v>122661859</v>
      </c>
    </row>
    <row r="25" spans="1:11" ht="12.75">
      <c r="A25" s="204" t="s">
        <v>70</v>
      </c>
      <c r="B25" s="205"/>
      <c r="C25" s="205"/>
      <c r="D25" s="205"/>
      <c r="E25" s="205"/>
      <c r="F25" s="205"/>
      <c r="G25" s="205"/>
      <c r="H25" s="206"/>
      <c r="I25" s="1">
        <v>19</v>
      </c>
      <c r="J25" s="11">
        <v>0</v>
      </c>
      <c r="K25" s="11">
        <v>21572509</v>
      </c>
    </row>
    <row r="26" spans="1:11" ht="12.75">
      <c r="A26" s="204" t="s">
        <v>71</v>
      </c>
      <c r="B26" s="205"/>
      <c r="C26" s="205"/>
      <c r="D26" s="205"/>
      <c r="E26" s="205"/>
      <c r="F26" s="205"/>
      <c r="G26" s="205"/>
      <c r="H26" s="206"/>
      <c r="I26" s="1">
        <v>20</v>
      </c>
      <c r="J26" s="11">
        <v>41096859</v>
      </c>
      <c r="K26" s="11">
        <v>101089350</v>
      </c>
    </row>
    <row r="27" spans="1:11" ht="12.75">
      <c r="A27" s="204" t="s">
        <v>72</v>
      </c>
      <c r="B27" s="205"/>
      <c r="C27" s="205"/>
      <c r="D27" s="205"/>
      <c r="E27" s="205"/>
      <c r="F27" s="205"/>
      <c r="G27" s="205"/>
      <c r="H27" s="206"/>
      <c r="I27" s="1">
        <v>21</v>
      </c>
      <c r="J27" s="60">
        <f>SUM(J28:J30)</f>
        <v>1047347480</v>
      </c>
      <c r="K27" s="60">
        <f>SUM(K28:K30)</f>
        <v>1041078599</v>
      </c>
    </row>
    <row r="28" spans="1:11" ht="12.75">
      <c r="A28" s="204" t="s">
        <v>73</v>
      </c>
      <c r="B28" s="205"/>
      <c r="C28" s="205"/>
      <c r="D28" s="205"/>
      <c r="E28" s="205"/>
      <c r="F28" s="205"/>
      <c r="G28" s="205"/>
      <c r="H28" s="206"/>
      <c r="I28" s="1">
        <v>22</v>
      </c>
      <c r="J28" s="11">
        <v>121897523</v>
      </c>
      <c r="K28" s="11">
        <v>105898069</v>
      </c>
    </row>
    <row r="29" spans="1:11" ht="12.75">
      <c r="A29" s="204" t="s">
        <v>74</v>
      </c>
      <c r="B29" s="205"/>
      <c r="C29" s="205"/>
      <c r="D29" s="205"/>
      <c r="E29" s="205"/>
      <c r="F29" s="205"/>
      <c r="G29" s="205"/>
      <c r="H29" s="206"/>
      <c r="I29" s="1">
        <v>23</v>
      </c>
      <c r="J29" s="11">
        <v>79994742</v>
      </c>
      <c r="K29" s="11">
        <v>75343056</v>
      </c>
    </row>
    <row r="30" spans="1:11" ht="12.75">
      <c r="A30" s="204" t="s">
        <v>75</v>
      </c>
      <c r="B30" s="205"/>
      <c r="C30" s="205"/>
      <c r="D30" s="205"/>
      <c r="E30" s="205"/>
      <c r="F30" s="205"/>
      <c r="G30" s="205"/>
      <c r="H30" s="206"/>
      <c r="I30" s="1">
        <v>24</v>
      </c>
      <c r="J30" s="11">
        <v>845455215</v>
      </c>
      <c r="K30" s="11">
        <v>859837474</v>
      </c>
    </row>
    <row r="31" spans="1:11" ht="12.75">
      <c r="A31" s="204" t="s">
        <v>107</v>
      </c>
      <c r="B31" s="205"/>
      <c r="C31" s="205"/>
      <c r="D31" s="205"/>
      <c r="E31" s="205"/>
      <c r="F31" s="205"/>
      <c r="G31" s="205"/>
      <c r="H31" s="206"/>
      <c r="I31" s="1">
        <v>25</v>
      </c>
      <c r="J31" s="60">
        <v>17656661</v>
      </c>
      <c r="K31" s="60">
        <v>13382882</v>
      </c>
    </row>
    <row r="32" spans="1:11" ht="12.75">
      <c r="A32" s="204" t="s">
        <v>76</v>
      </c>
      <c r="B32" s="205"/>
      <c r="C32" s="205"/>
      <c r="D32" s="205"/>
      <c r="E32" s="205"/>
      <c r="F32" s="205"/>
      <c r="G32" s="205"/>
      <c r="H32" s="206"/>
      <c r="I32" s="1">
        <v>26</v>
      </c>
      <c r="J32" s="11"/>
      <c r="K32" s="11"/>
    </row>
    <row r="33" spans="1:11" ht="12.75">
      <c r="A33" s="204" t="s">
        <v>77</v>
      </c>
      <c r="B33" s="205"/>
      <c r="C33" s="205"/>
      <c r="D33" s="205"/>
      <c r="E33" s="205"/>
      <c r="F33" s="205"/>
      <c r="G33" s="205"/>
      <c r="H33" s="206"/>
      <c r="I33" s="1">
        <v>27</v>
      </c>
      <c r="J33" s="11">
        <v>17656661</v>
      </c>
      <c r="K33" s="11">
        <v>13382882</v>
      </c>
    </row>
    <row r="34" spans="1:11" ht="21" customHeight="1">
      <c r="A34" s="204" t="s">
        <v>84</v>
      </c>
      <c r="B34" s="205"/>
      <c r="C34" s="205"/>
      <c r="D34" s="205"/>
      <c r="E34" s="205"/>
      <c r="F34" s="205"/>
      <c r="G34" s="205"/>
      <c r="H34" s="206"/>
      <c r="I34" s="1">
        <v>28</v>
      </c>
      <c r="J34" s="11">
        <v>9779</v>
      </c>
      <c r="K34" s="11">
        <v>3016</v>
      </c>
    </row>
    <row r="35" spans="1:11" ht="12.75">
      <c r="A35" s="204" t="s">
        <v>111</v>
      </c>
      <c r="B35" s="205"/>
      <c r="C35" s="205"/>
      <c r="D35" s="205"/>
      <c r="E35" s="205"/>
      <c r="F35" s="205"/>
      <c r="G35" s="205"/>
      <c r="H35" s="206"/>
      <c r="I35" s="1">
        <v>29</v>
      </c>
      <c r="J35" s="60">
        <f>SUM(J36:J37)</f>
        <v>0</v>
      </c>
      <c r="K35" s="60">
        <f>SUM(K36:K37)</f>
        <v>0</v>
      </c>
    </row>
    <row r="36" spans="1:11" ht="12.75">
      <c r="A36" s="204" t="s">
        <v>78</v>
      </c>
      <c r="B36" s="205"/>
      <c r="C36" s="205"/>
      <c r="D36" s="205"/>
      <c r="E36" s="205"/>
      <c r="F36" s="205"/>
      <c r="G36" s="205"/>
      <c r="H36" s="206"/>
      <c r="I36" s="1">
        <v>30</v>
      </c>
      <c r="J36" s="11">
        <v>0</v>
      </c>
      <c r="K36" s="11">
        <v>0</v>
      </c>
    </row>
    <row r="37" spans="1:11" ht="12.75">
      <c r="A37" s="204" t="s">
        <v>79</v>
      </c>
      <c r="B37" s="205"/>
      <c r="C37" s="205"/>
      <c r="D37" s="205"/>
      <c r="E37" s="205"/>
      <c r="F37" s="205"/>
      <c r="G37" s="205"/>
      <c r="H37" s="206"/>
      <c r="I37" s="1">
        <v>31</v>
      </c>
      <c r="J37" s="11">
        <v>0</v>
      </c>
      <c r="K37" s="11">
        <v>0</v>
      </c>
    </row>
    <row r="38" spans="1:11" ht="12.75">
      <c r="A38" s="204" t="s">
        <v>80</v>
      </c>
      <c r="B38" s="205"/>
      <c r="C38" s="205"/>
      <c r="D38" s="205"/>
      <c r="E38" s="205"/>
      <c r="F38" s="205"/>
      <c r="G38" s="205"/>
      <c r="H38" s="206"/>
      <c r="I38" s="1">
        <v>32</v>
      </c>
      <c r="J38" s="11">
        <v>0</v>
      </c>
      <c r="K38" s="11">
        <v>0</v>
      </c>
    </row>
    <row r="39" spans="1:11" ht="12.75">
      <c r="A39" s="204" t="s">
        <v>81</v>
      </c>
      <c r="B39" s="205"/>
      <c r="C39" s="205"/>
      <c r="D39" s="205"/>
      <c r="E39" s="205"/>
      <c r="F39" s="205"/>
      <c r="G39" s="205"/>
      <c r="H39" s="206"/>
      <c r="I39" s="1">
        <v>33</v>
      </c>
      <c r="J39" s="11">
        <v>0</v>
      </c>
      <c r="K39" s="11">
        <v>0</v>
      </c>
    </row>
    <row r="40" spans="1:11" ht="12.75">
      <c r="A40" s="204" t="s">
        <v>82</v>
      </c>
      <c r="B40" s="205"/>
      <c r="C40" s="205"/>
      <c r="D40" s="205"/>
      <c r="E40" s="205"/>
      <c r="F40" s="205"/>
      <c r="G40" s="205"/>
      <c r="H40" s="206"/>
      <c r="I40" s="1">
        <v>34</v>
      </c>
      <c r="J40" s="11">
        <v>48304529</v>
      </c>
      <c r="K40" s="11">
        <v>48769772</v>
      </c>
    </row>
    <row r="41" spans="1:11" ht="12.75">
      <c r="A41" s="207" t="s">
        <v>106</v>
      </c>
      <c r="B41" s="208"/>
      <c r="C41" s="208"/>
      <c r="D41" s="208"/>
      <c r="E41" s="208"/>
      <c r="F41" s="208"/>
      <c r="G41" s="208"/>
      <c r="H41" s="209"/>
      <c r="I41" s="2">
        <v>35</v>
      </c>
      <c r="J41" s="59">
        <f>J24+J27+J31+J34+J35+J38+J39+J40</f>
        <v>1154415308</v>
      </c>
      <c r="K41" s="59">
        <f>K24+K27+K31+K34+K35+K38+K39+K40</f>
        <v>1225896128</v>
      </c>
    </row>
    <row r="42" spans="1:11" ht="12.75">
      <c r="A42" s="210" t="s">
        <v>83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2"/>
    </row>
    <row r="43" spans="1:11" ht="12.75">
      <c r="A43" s="216" t="s">
        <v>85</v>
      </c>
      <c r="B43" s="217"/>
      <c r="C43" s="217"/>
      <c r="D43" s="217"/>
      <c r="E43" s="217"/>
      <c r="F43" s="217"/>
      <c r="G43" s="217"/>
      <c r="H43" s="218"/>
      <c r="I43" s="1">
        <v>36</v>
      </c>
      <c r="J43" s="9">
        <v>91498780</v>
      </c>
      <c r="K43" s="9">
        <v>88343979</v>
      </c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37</v>
      </c>
      <c r="J44" s="10">
        <v>3327308</v>
      </c>
      <c r="K44" s="10">
        <v>1279453</v>
      </c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38</v>
      </c>
      <c r="J45" s="10">
        <v>65359491</v>
      </c>
      <c r="K45" s="10">
        <v>68846083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39</v>
      </c>
      <c r="J46" s="10">
        <v>4729423</v>
      </c>
      <c r="K46" s="10">
        <v>4729423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40</v>
      </c>
      <c r="J47" s="10">
        <v>9777000</v>
      </c>
      <c r="K47" s="10">
        <v>9777000</v>
      </c>
    </row>
    <row r="48" spans="1:11" ht="30" customHeight="1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41</v>
      </c>
      <c r="J48" s="10">
        <v>-1223219</v>
      </c>
      <c r="K48" s="10">
        <v>4407652</v>
      </c>
    </row>
    <row r="49" spans="1:11" ht="12.75">
      <c r="A49" s="204" t="s">
        <v>91</v>
      </c>
      <c r="B49" s="205"/>
      <c r="C49" s="205"/>
      <c r="D49" s="205"/>
      <c r="E49" s="205"/>
      <c r="F49" s="205"/>
      <c r="G49" s="205"/>
      <c r="H49" s="206"/>
      <c r="I49" s="1">
        <v>42</v>
      </c>
      <c r="J49" s="10">
        <v>0</v>
      </c>
      <c r="K49" s="10"/>
    </row>
    <row r="50" spans="1:11" ht="12.75">
      <c r="A50" s="219" t="s">
        <v>96</v>
      </c>
      <c r="B50" s="220"/>
      <c r="C50" s="220"/>
      <c r="D50" s="220"/>
      <c r="E50" s="220"/>
      <c r="F50" s="220"/>
      <c r="G50" s="220"/>
      <c r="H50" s="221"/>
      <c r="I50" s="1">
        <v>43</v>
      </c>
      <c r="J50" s="60">
        <f>SUM(J43:J49)</f>
        <v>173468783</v>
      </c>
      <c r="K50" s="60">
        <f>SUM(K43:K49)</f>
        <v>177383590</v>
      </c>
    </row>
    <row r="51" spans="1:11" ht="12.75">
      <c r="A51" s="207" t="s">
        <v>92</v>
      </c>
      <c r="B51" s="208"/>
      <c r="C51" s="208"/>
      <c r="D51" s="208"/>
      <c r="E51" s="208"/>
      <c r="F51" s="208"/>
      <c r="G51" s="208"/>
      <c r="H51" s="209"/>
      <c r="I51" s="1">
        <v>44</v>
      </c>
      <c r="J51" s="59">
        <f>J41+J50</f>
        <v>1327884091</v>
      </c>
      <c r="K51" s="59">
        <f>K41+K50</f>
        <v>1403279718</v>
      </c>
    </row>
    <row r="52" spans="1:11" ht="12.75">
      <c r="A52" s="210" t="s">
        <v>233</v>
      </c>
      <c r="B52" s="227"/>
      <c r="C52" s="227"/>
      <c r="D52" s="227"/>
      <c r="E52" s="227"/>
      <c r="F52" s="227"/>
      <c r="G52" s="227"/>
      <c r="H52" s="227"/>
      <c r="I52" s="211"/>
      <c r="J52" s="211"/>
      <c r="K52" s="212"/>
    </row>
    <row r="53" spans="1:11" ht="12.75">
      <c r="A53" s="219" t="s">
        <v>97</v>
      </c>
      <c r="B53" s="220"/>
      <c r="C53" s="220"/>
      <c r="D53" s="220"/>
      <c r="E53" s="220"/>
      <c r="F53" s="220"/>
      <c r="G53" s="220"/>
      <c r="H53" s="221"/>
      <c r="I53" s="1">
        <v>45</v>
      </c>
      <c r="J53" s="58">
        <v>173468784</v>
      </c>
      <c r="K53" s="58">
        <v>177383590</v>
      </c>
    </row>
    <row r="54" spans="1:11" ht="12.75">
      <c r="A54" s="204" t="s">
        <v>98</v>
      </c>
      <c r="B54" s="205"/>
      <c r="C54" s="205"/>
      <c r="D54" s="205"/>
      <c r="E54" s="205"/>
      <c r="F54" s="205"/>
      <c r="G54" s="205"/>
      <c r="H54" s="206"/>
      <c r="I54" s="1">
        <v>46</v>
      </c>
      <c r="J54" s="10">
        <v>173468784</v>
      </c>
      <c r="K54" s="10">
        <v>177383590</v>
      </c>
    </row>
    <row r="55" spans="1:11" ht="12.75">
      <c r="A55" s="222" t="s">
        <v>105</v>
      </c>
      <c r="B55" s="223"/>
      <c r="C55" s="223"/>
      <c r="D55" s="223"/>
      <c r="E55" s="223"/>
      <c r="F55" s="223"/>
      <c r="G55" s="223"/>
      <c r="H55" s="224"/>
      <c r="I55" s="4">
        <v>47</v>
      </c>
      <c r="J55" s="59">
        <f>J53-J54</f>
        <v>0</v>
      </c>
      <c r="K55" s="59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J6:K22 J24: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6:K40 J28:K30 J25:K26 J32:K34 J46:K47 J43:K43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D15">
      <selection activeCell="J33" sqref="J33"/>
    </sheetView>
  </sheetViews>
  <sheetFormatPr defaultColWidth="9.140625" defaultRowHeight="12.75"/>
  <cols>
    <col min="1" max="8" width="9.140625" style="57" customWidth="1"/>
    <col min="9" max="9" width="7.8515625" style="57" customWidth="1"/>
    <col min="10" max="10" width="9.7109375" style="57" customWidth="1"/>
    <col min="11" max="11" width="9.8515625" style="57" customWidth="1"/>
    <col min="12" max="12" width="9.140625" style="57" customWidth="1"/>
    <col min="13" max="13" width="9.57421875" style="57" customWidth="1"/>
    <col min="14" max="16384" width="9.140625" style="57" customWidth="1"/>
  </cols>
  <sheetData>
    <row r="1" spans="1:12" ht="15.75">
      <c r="A1" s="231" t="s">
        <v>151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3:13" ht="12.75" customHeight="1">
      <c r="C2" s="228" t="s">
        <v>212</v>
      </c>
      <c r="D2" s="228"/>
      <c r="E2" s="229" t="s">
        <v>261</v>
      </c>
      <c r="F2" s="230"/>
      <c r="G2" s="64" t="s">
        <v>100</v>
      </c>
      <c r="H2" s="229" t="s">
        <v>267</v>
      </c>
      <c r="I2" s="230"/>
      <c r="J2" s="232" t="s">
        <v>221</v>
      </c>
      <c r="K2" s="233"/>
      <c r="L2" s="233"/>
      <c r="M2" s="233"/>
    </row>
    <row r="3" spans="1:13" ht="23.25">
      <c r="A3" s="225" t="s">
        <v>184</v>
      </c>
      <c r="B3" s="225"/>
      <c r="C3" s="225"/>
      <c r="D3" s="225"/>
      <c r="E3" s="225"/>
      <c r="F3" s="225"/>
      <c r="G3" s="225"/>
      <c r="H3" s="225"/>
      <c r="I3" s="61" t="s">
        <v>223</v>
      </c>
      <c r="J3" s="226" t="s">
        <v>243</v>
      </c>
      <c r="K3" s="226"/>
      <c r="L3" s="226" t="s">
        <v>244</v>
      </c>
      <c r="M3" s="226"/>
    </row>
    <row r="4" spans="1:13" ht="22.5">
      <c r="A4" s="225"/>
      <c r="B4" s="225"/>
      <c r="C4" s="225"/>
      <c r="D4" s="225"/>
      <c r="E4" s="225"/>
      <c r="F4" s="225"/>
      <c r="G4" s="225"/>
      <c r="H4" s="225"/>
      <c r="I4" s="61"/>
      <c r="J4" s="62" t="s">
        <v>238</v>
      </c>
      <c r="K4" s="62" t="s">
        <v>239</v>
      </c>
      <c r="L4" s="62" t="s">
        <v>238</v>
      </c>
      <c r="M4" s="62" t="s">
        <v>239</v>
      </c>
    </row>
    <row r="5" spans="1:13" ht="12.75">
      <c r="A5" s="226">
        <v>1</v>
      </c>
      <c r="B5" s="226"/>
      <c r="C5" s="226"/>
      <c r="D5" s="226"/>
      <c r="E5" s="226"/>
      <c r="F5" s="226"/>
      <c r="G5" s="226"/>
      <c r="H5" s="226"/>
      <c r="I5" s="63">
        <v>2</v>
      </c>
      <c r="J5" s="62">
        <v>3</v>
      </c>
      <c r="K5" s="62">
        <v>4</v>
      </c>
      <c r="L5" s="62">
        <v>5</v>
      </c>
      <c r="M5" s="62">
        <v>6</v>
      </c>
    </row>
    <row r="6" spans="1:13" ht="12.75">
      <c r="A6" s="216" t="s">
        <v>165</v>
      </c>
      <c r="B6" s="217"/>
      <c r="C6" s="217"/>
      <c r="D6" s="217"/>
      <c r="E6" s="217"/>
      <c r="F6" s="217"/>
      <c r="G6" s="217"/>
      <c r="H6" s="218"/>
      <c r="I6" s="3">
        <v>48</v>
      </c>
      <c r="J6" s="12">
        <v>62482094</v>
      </c>
      <c r="K6" s="12">
        <v>21465837</v>
      </c>
      <c r="L6" s="12">
        <v>62684450</v>
      </c>
      <c r="M6" s="12">
        <v>21134481</v>
      </c>
    </row>
    <row r="7" spans="1:13" ht="12.75">
      <c r="A7" s="204" t="s">
        <v>166</v>
      </c>
      <c r="B7" s="205"/>
      <c r="C7" s="205"/>
      <c r="D7" s="205"/>
      <c r="E7" s="205"/>
      <c r="F7" s="205"/>
      <c r="G7" s="205"/>
      <c r="H7" s="206"/>
      <c r="I7" s="1">
        <v>49</v>
      </c>
      <c r="J7" s="12">
        <v>35345757</v>
      </c>
      <c r="K7" s="12">
        <v>12073268</v>
      </c>
      <c r="L7" s="12">
        <v>35417507</v>
      </c>
      <c r="M7" s="12">
        <v>12028383</v>
      </c>
    </row>
    <row r="8" spans="1:13" ht="12.75">
      <c r="A8" s="219" t="s">
        <v>103</v>
      </c>
      <c r="B8" s="220"/>
      <c r="C8" s="220"/>
      <c r="D8" s="220"/>
      <c r="E8" s="220"/>
      <c r="F8" s="220"/>
      <c r="G8" s="220"/>
      <c r="H8" s="221"/>
      <c r="I8" s="1">
        <v>50</v>
      </c>
      <c r="J8" s="65">
        <f>J6-J7</f>
        <v>27136337</v>
      </c>
      <c r="K8" s="65">
        <f>K6-K7</f>
        <v>9392569</v>
      </c>
      <c r="L8" s="65">
        <f>L6-L7</f>
        <v>27266943</v>
      </c>
      <c r="M8" s="65">
        <f>M6-M7</f>
        <v>9106098</v>
      </c>
    </row>
    <row r="9" spans="1:13" ht="12.75">
      <c r="A9" s="204" t="s">
        <v>167</v>
      </c>
      <c r="B9" s="205"/>
      <c r="C9" s="205"/>
      <c r="D9" s="205"/>
      <c r="E9" s="205"/>
      <c r="F9" s="205"/>
      <c r="G9" s="205"/>
      <c r="H9" s="206"/>
      <c r="I9" s="1">
        <v>51</v>
      </c>
      <c r="J9" s="12">
        <v>9845299</v>
      </c>
      <c r="K9" s="12">
        <v>3313713</v>
      </c>
      <c r="L9" s="12">
        <v>9833003</v>
      </c>
      <c r="M9" s="12">
        <v>3152964</v>
      </c>
    </row>
    <row r="10" spans="1:13" ht="12.75">
      <c r="A10" s="204" t="s">
        <v>168</v>
      </c>
      <c r="B10" s="205"/>
      <c r="C10" s="205"/>
      <c r="D10" s="205"/>
      <c r="E10" s="205"/>
      <c r="F10" s="205"/>
      <c r="G10" s="205"/>
      <c r="H10" s="206"/>
      <c r="I10" s="1">
        <v>52</v>
      </c>
      <c r="J10" s="12">
        <v>2654022</v>
      </c>
      <c r="K10" s="12">
        <v>1005557</v>
      </c>
      <c r="L10" s="12">
        <v>2232219</v>
      </c>
      <c r="M10" s="12">
        <v>779926</v>
      </c>
    </row>
    <row r="11" spans="1:13" ht="12.75">
      <c r="A11" s="219" t="s">
        <v>102</v>
      </c>
      <c r="B11" s="220"/>
      <c r="C11" s="220"/>
      <c r="D11" s="220"/>
      <c r="E11" s="220"/>
      <c r="F11" s="220"/>
      <c r="G11" s="220"/>
      <c r="H11" s="221"/>
      <c r="I11" s="1">
        <v>53</v>
      </c>
      <c r="J11" s="65">
        <f>J9-J10</f>
        <v>7191277</v>
      </c>
      <c r="K11" s="65">
        <f>K9-K10</f>
        <v>2308156</v>
      </c>
      <c r="L11" s="65">
        <f>L9-L10</f>
        <v>7600784</v>
      </c>
      <c r="M11" s="65">
        <f>M9-M10</f>
        <v>2373038</v>
      </c>
    </row>
    <row r="12" spans="1:13" ht="24.75" customHeight="1">
      <c r="A12" s="204" t="s">
        <v>28</v>
      </c>
      <c r="B12" s="205"/>
      <c r="C12" s="205"/>
      <c r="D12" s="205"/>
      <c r="E12" s="205"/>
      <c r="F12" s="205"/>
      <c r="G12" s="205"/>
      <c r="H12" s="206"/>
      <c r="I12" s="1">
        <v>54</v>
      </c>
      <c r="J12" s="12">
        <v>0</v>
      </c>
      <c r="K12" s="12">
        <v>0</v>
      </c>
      <c r="L12" s="12">
        <v>0</v>
      </c>
      <c r="M12" s="12">
        <v>0</v>
      </c>
    </row>
    <row r="13" spans="1:13" ht="12.75">
      <c r="A13" s="204" t="s">
        <v>169</v>
      </c>
      <c r="B13" s="205"/>
      <c r="C13" s="205"/>
      <c r="D13" s="205"/>
      <c r="E13" s="205"/>
      <c r="F13" s="205"/>
      <c r="G13" s="205"/>
      <c r="H13" s="206"/>
      <c r="I13" s="1">
        <v>55</v>
      </c>
      <c r="J13" s="12">
        <v>2687681</v>
      </c>
      <c r="K13" s="12">
        <v>1064322</v>
      </c>
      <c r="L13" s="12">
        <v>2571799</v>
      </c>
      <c r="M13" s="12">
        <v>1011301</v>
      </c>
    </row>
    <row r="14" spans="1:13" ht="12.75">
      <c r="A14" s="204" t="s">
        <v>170</v>
      </c>
      <c r="B14" s="205"/>
      <c r="C14" s="205"/>
      <c r="D14" s="205"/>
      <c r="E14" s="205"/>
      <c r="F14" s="205"/>
      <c r="G14" s="205"/>
      <c r="H14" s="206"/>
      <c r="I14" s="1">
        <v>56</v>
      </c>
      <c r="J14" s="12">
        <v>-2714</v>
      </c>
      <c r="K14" s="12">
        <v>-2950</v>
      </c>
      <c r="L14" s="12">
        <v>447</v>
      </c>
      <c r="M14" s="12">
        <v>999</v>
      </c>
    </row>
    <row r="15" spans="1:13" ht="23.25" customHeight="1">
      <c r="A15" s="204" t="s">
        <v>171</v>
      </c>
      <c r="B15" s="205"/>
      <c r="C15" s="205"/>
      <c r="D15" s="205"/>
      <c r="E15" s="205"/>
      <c r="F15" s="205"/>
      <c r="G15" s="205"/>
      <c r="H15" s="206"/>
      <c r="I15" s="1">
        <v>57</v>
      </c>
      <c r="J15" s="12">
        <v>0</v>
      </c>
      <c r="K15" s="12">
        <v>0</v>
      </c>
      <c r="L15" s="12">
        <v>0</v>
      </c>
      <c r="M15" s="12">
        <v>0</v>
      </c>
    </row>
    <row r="16" spans="1:13" ht="12.75">
      <c r="A16" s="204" t="s">
        <v>172</v>
      </c>
      <c r="B16" s="205"/>
      <c r="C16" s="205"/>
      <c r="D16" s="205"/>
      <c r="E16" s="205"/>
      <c r="F16" s="205"/>
      <c r="G16" s="205"/>
      <c r="H16" s="206"/>
      <c r="I16" s="1">
        <v>58</v>
      </c>
      <c r="J16" s="12">
        <v>17644</v>
      </c>
      <c r="K16" s="12">
        <v>0</v>
      </c>
      <c r="L16" s="12">
        <v>0</v>
      </c>
      <c r="M16" s="12">
        <v>0</v>
      </c>
    </row>
    <row r="17" spans="1:13" ht="12.75">
      <c r="A17" s="204" t="s">
        <v>173</v>
      </c>
      <c r="B17" s="205"/>
      <c r="C17" s="205"/>
      <c r="D17" s="205"/>
      <c r="E17" s="205"/>
      <c r="F17" s="205"/>
      <c r="G17" s="205"/>
      <c r="H17" s="206"/>
      <c r="I17" s="1">
        <v>59</v>
      </c>
      <c r="J17" s="12">
        <v>0</v>
      </c>
      <c r="K17" s="12">
        <v>0</v>
      </c>
      <c r="L17" s="12">
        <v>0</v>
      </c>
      <c r="M17" s="12">
        <v>0</v>
      </c>
    </row>
    <row r="18" spans="1:13" ht="12.75">
      <c r="A18" s="204" t="s">
        <v>174</v>
      </c>
      <c r="B18" s="205"/>
      <c r="C18" s="205"/>
      <c r="D18" s="205"/>
      <c r="E18" s="205"/>
      <c r="F18" s="205"/>
      <c r="G18" s="205"/>
      <c r="H18" s="206"/>
      <c r="I18" s="1">
        <v>60</v>
      </c>
      <c r="J18" s="12">
        <v>0</v>
      </c>
      <c r="K18" s="12">
        <v>0</v>
      </c>
      <c r="L18" s="12">
        <v>0</v>
      </c>
      <c r="M18" s="12">
        <v>0</v>
      </c>
    </row>
    <row r="19" spans="1:13" ht="12.75">
      <c r="A19" s="204" t="s">
        <v>175</v>
      </c>
      <c r="B19" s="205"/>
      <c r="C19" s="205"/>
      <c r="D19" s="205"/>
      <c r="E19" s="205"/>
      <c r="F19" s="205"/>
      <c r="G19" s="205"/>
      <c r="H19" s="206"/>
      <c r="I19" s="1">
        <v>61</v>
      </c>
      <c r="J19" s="12">
        <v>0</v>
      </c>
      <c r="K19" s="12">
        <v>0</v>
      </c>
      <c r="L19" s="12">
        <v>0</v>
      </c>
      <c r="M19" s="12">
        <v>0</v>
      </c>
    </row>
    <row r="20" spans="1:13" ht="12.75">
      <c r="A20" s="204" t="s">
        <v>176</v>
      </c>
      <c r="B20" s="205"/>
      <c r="C20" s="205"/>
      <c r="D20" s="205"/>
      <c r="E20" s="205"/>
      <c r="F20" s="205"/>
      <c r="G20" s="205"/>
      <c r="H20" s="206"/>
      <c r="I20" s="1">
        <v>62</v>
      </c>
      <c r="J20" s="12">
        <v>0</v>
      </c>
      <c r="K20" s="12">
        <v>0</v>
      </c>
      <c r="L20" s="12">
        <v>0</v>
      </c>
      <c r="M20" s="12">
        <v>0</v>
      </c>
    </row>
    <row r="21" spans="1:13" ht="12.75">
      <c r="A21" s="204" t="s">
        <v>177</v>
      </c>
      <c r="B21" s="205"/>
      <c r="C21" s="205"/>
      <c r="D21" s="205"/>
      <c r="E21" s="205"/>
      <c r="F21" s="205"/>
      <c r="G21" s="205"/>
      <c r="H21" s="206"/>
      <c r="I21" s="1">
        <v>63</v>
      </c>
      <c r="J21" s="12">
        <v>427522</v>
      </c>
      <c r="K21" s="12">
        <v>398420</v>
      </c>
      <c r="L21" s="12">
        <v>-495775</v>
      </c>
      <c r="M21" s="12">
        <v>-491717</v>
      </c>
    </row>
    <row r="22" spans="1:13" ht="12.75">
      <c r="A22" s="204" t="s">
        <v>18</v>
      </c>
      <c r="B22" s="205"/>
      <c r="C22" s="205"/>
      <c r="D22" s="205"/>
      <c r="E22" s="205"/>
      <c r="F22" s="205"/>
      <c r="G22" s="205"/>
      <c r="H22" s="206"/>
      <c r="I22" s="1">
        <v>64</v>
      </c>
      <c r="J22" s="12">
        <v>747580</v>
      </c>
      <c r="K22" s="12">
        <v>332784</v>
      </c>
      <c r="L22" s="12">
        <v>1566632</v>
      </c>
      <c r="M22" s="12">
        <v>176467</v>
      </c>
    </row>
    <row r="23" spans="1:13" ht="12.75">
      <c r="A23" s="204" t="s">
        <v>19</v>
      </c>
      <c r="B23" s="205"/>
      <c r="C23" s="205"/>
      <c r="D23" s="205"/>
      <c r="E23" s="205"/>
      <c r="F23" s="205"/>
      <c r="G23" s="205"/>
      <c r="H23" s="206"/>
      <c r="I23" s="1">
        <v>65</v>
      </c>
      <c r="J23" s="12">
        <v>3249405</v>
      </c>
      <c r="K23" s="12">
        <v>2496309</v>
      </c>
      <c r="L23" s="12">
        <v>2167650</v>
      </c>
      <c r="M23" s="12">
        <v>536608</v>
      </c>
    </row>
    <row r="24" spans="1:13" ht="12.75">
      <c r="A24" s="204" t="s">
        <v>20</v>
      </c>
      <c r="B24" s="205"/>
      <c r="C24" s="205"/>
      <c r="D24" s="205"/>
      <c r="E24" s="205"/>
      <c r="F24" s="205"/>
      <c r="G24" s="205"/>
      <c r="H24" s="206"/>
      <c r="I24" s="1">
        <v>66</v>
      </c>
      <c r="J24" s="12">
        <v>29510892</v>
      </c>
      <c r="K24" s="12">
        <v>9712127</v>
      </c>
      <c r="L24" s="12">
        <v>30324702</v>
      </c>
      <c r="M24" s="12">
        <v>10299328</v>
      </c>
    </row>
    <row r="25" spans="1:13" ht="25.5" customHeight="1">
      <c r="A25" s="219" t="s">
        <v>101</v>
      </c>
      <c r="B25" s="220"/>
      <c r="C25" s="220"/>
      <c r="D25" s="220"/>
      <c r="E25" s="220"/>
      <c r="F25" s="220"/>
      <c r="G25" s="220"/>
      <c r="H25" s="221"/>
      <c r="I25" s="1">
        <v>67</v>
      </c>
      <c r="J25" s="65">
        <f>J8+J11+SUM(J12:J22)-J23-J24</f>
        <v>5445030</v>
      </c>
      <c r="K25" s="65">
        <f>K8+K11+SUM(K12:K22)-K23-K24</f>
        <v>1284865</v>
      </c>
      <c r="L25" s="65">
        <f>L8+L11+SUM(L12:L22)-L23-L24</f>
        <v>6018478</v>
      </c>
      <c r="M25" s="65">
        <f>M8+M11+SUM(M12:M22)-M23-M24</f>
        <v>1340250</v>
      </c>
    </row>
    <row r="26" spans="1:13" ht="12.75">
      <c r="A26" s="204" t="s">
        <v>21</v>
      </c>
      <c r="B26" s="205"/>
      <c r="C26" s="205"/>
      <c r="D26" s="205"/>
      <c r="E26" s="205"/>
      <c r="F26" s="205"/>
      <c r="G26" s="205"/>
      <c r="H26" s="206"/>
      <c r="I26" s="1">
        <v>68</v>
      </c>
      <c r="J26" s="12">
        <v>3893222</v>
      </c>
      <c r="K26" s="12">
        <v>2087172</v>
      </c>
      <c r="L26" s="12">
        <v>3871887</v>
      </c>
      <c r="M26" s="12">
        <v>1154867</v>
      </c>
    </row>
    <row r="27" spans="1:13" ht="12.75">
      <c r="A27" s="219" t="s">
        <v>26</v>
      </c>
      <c r="B27" s="220"/>
      <c r="C27" s="220"/>
      <c r="D27" s="220"/>
      <c r="E27" s="220"/>
      <c r="F27" s="220"/>
      <c r="G27" s="220"/>
      <c r="H27" s="221"/>
      <c r="I27" s="1">
        <v>69</v>
      </c>
      <c r="J27" s="65">
        <f>J25-J26</f>
        <v>1551808</v>
      </c>
      <c r="K27" s="65">
        <f>K25-K26</f>
        <v>-802307</v>
      </c>
      <c r="L27" s="65">
        <f>L25-L26</f>
        <v>2146591</v>
      </c>
      <c r="M27" s="65">
        <f>M25-M26</f>
        <v>185383</v>
      </c>
    </row>
    <row r="28" spans="1:13" ht="12.75">
      <c r="A28" s="219" t="s">
        <v>22</v>
      </c>
      <c r="B28" s="220"/>
      <c r="C28" s="220"/>
      <c r="D28" s="220"/>
      <c r="E28" s="220"/>
      <c r="F28" s="220"/>
      <c r="G28" s="220"/>
      <c r="H28" s="221"/>
      <c r="I28" s="1">
        <v>70</v>
      </c>
      <c r="J28" s="12">
        <v>1084135</v>
      </c>
      <c r="K28" s="12">
        <v>363413</v>
      </c>
      <c r="L28" s="12">
        <v>867138</v>
      </c>
      <c r="M28" s="12">
        <v>312431</v>
      </c>
    </row>
    <row r="29" spans="1:13" ht="12.75">
      <c r="A29" s="219" t="s">
        <v>27</v>
      </c>
      <c r="B29" s="220"/>
      <c r="C29" s="220"/>
      <c r="D29" s="220"/>
      <c r="E29" s="220"/>
      <c r="F29" s="220"/>
      <c r="G29" s="220"/>
      <c r="H29" s="221"/>
      <c r="I29" s="1">
        <v>71</v>
      </c>
      <c r="J29" s="65">
        <f>J27-J28</f>
        <v>467673</v>
      </c>
      <c r="K29" s="65">
        <f>K27-K28</f>
        <v>-1165720</v>
      </c>
      <c r="L29" s="65">
        <f>L27-L28</f>
        <v>1279453</v>
      </c>
      <c r="M29" s="65">
        <f>M27-M28</f>
        <v>-127048</v>
      </c>
    </row>
    <row r="30" spans="1:13" ht="12.75">
      <c r="A30" s="204" t="s">
        <v>23</v>
      </c>
      <c r="B30" s="205"/>
      <c r="C30" s="205"/>
      <c r="D30" s="205"/>
      <c r="E30" s="205"/>
      <c r="F30" s="205"/>
      <c r="G30" s="205"/>
      <c r="H30" s="206"/>
      <c r="I30" s="1">
        <v>72</v>
      </c>
      <c r="J30" s="13"/>
      <c r="K30" s="13"/>
      <c r="L30" s="13">
        <v>1</v>
      </c>
      <c r="M30" s="13">
        <v>1</v>
      </c>
    </row>
    <row r="31" spans="1:13" ht="12.75" customHeight="1">
      <c r="A31" s="210" t="s">
        <v>234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35"/>
    </row>
    <row r="32" spans="1:13" ht="12.75">
      <c r="A32" s="236" t="s">
        <v>24</v>
      </c>
      <c r="B32" s="237"/>
      <c r="C32" s="237"/>
      <c r="D32" s="237"/>
      <c r="E32" s="237"/>
      <c r="F32" s="237"/>
      <c r="G32" s="237"/>
      <c r="H32" s="238"/>
      <c r="I32" s="3">
        <v>73</v>
      </c>
      <c r="J32" s="66">
        <v>467673</v>
      </c>
      <c r="K32" s="66">
        <v>-1165720</v>
      </c>
      <c r="L32" s="66">
        <v>1279453</v>
      </c>
      <c r="M32" s="66">
        <v>-127048</v>
      </c>
    </row>
    <row r="33" spans="1:13" ht="12.75">
      <c r="A33" s="219" t="s">
        <v>25</v>
      </c>
      <c r="B33" s="205"/>
      <c r="C33" s="205"/>
      <c r="D33" s="205"/>
      <c r="E33" s="205"/>
      <c r="F33" s="205"/>
      <c r="G33" s="205"/>
      <c r="H33" s="206"/>
      <c r="I33" s="1">
        <v>74</v>
      </c>
      <c r="J33" s="12">
        <v>467672</v>
      </c>
      <c r="K33" s="12">
        <v>-1165720</v>
      </c>
      <c r="L33" s="12">
        <v>1279453</v>
      </c>
      <c r="M33" s="12">
        <v>-127048</v>
      </c>
    </row>
    <row r="34" spans="1:13" ht="12.75">
      <c r="A34" s="234" t="s">
        <v>104</v>
      </c>
      <c r="B34" s="223"/>
      <c r="C34" s="223"/>
      <c r="D34" s="223"/>
      <c r="E34" s="223"/>
      <c r="F34" s="223"/>
      <c r="G34" s="223"/>
      <c r="H34" s="224"/>
      <c r="I34" s="4">
        <v>75</v>
      </c>
      <c r="J34" s="67">
        <v>0</v>
      </c>
      <c r="K34" s="67">
        <v>0</v>
      </c>
      <c r="L34" s="67">
        <v>0</v>
      </c>
      <c r="M34" s="67">
        <v>0</v>
      </c>
    </row>
  </sheetData>
  <sheetProtection/>
  <protectedRanges>
    <protectedRange sqref="E2:F2 H2:I2" name="Range1"/>
  </protectedRanges>
  <mergeCells count="39"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12:L18 J33:L33 J26:L26 J28:L28 J21: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6:L7 J22:L24 J19:L2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view="pageBreakPreview" zoomScale="115" zoomScaleSheetLayoutView="115" zoomScalePageLayoutView="0" workbookViewId="0" topLeftCell="A16">
      <selection activeCell="J38" sqref="J38:K49"/>
    </sheetView>
  </sheetViews>
  <sheetFormatPr defaultColWidth="9.140625" defaultRowHeight="12.75"/>
  <cols>
    <col min="1" max="7" width="9.140625" style="57" customWidth="1"/>
    <col min="8" max="8" width="13.28125" style="57" customWidth="1"/>
    <col min="9" max="16384" width="9.140625" style="57" customWidth="1"/>
  </cols>
  <sheetData>
    <row r="1" spans="1:11" ht="15.75">
      <c r="A1" s="231" t="s">
        <v>215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3:11" ht="12.75">
      <c r="C2" s="228" t="s">
        <v>216</v>
      </c>
      <c r="D2" s="246"/>
      <c r="E2" s="229" t="s">
        <v>261</v>
      </c>
      <c r="F2" s="230"/>
      <c r="G2" s="64" t="s">
        <v>100</v>
      </c>
      <c r="H2" s="229" t="s">
        <v>267</v>
      </c>
      <c r="I2" s="230"/>
      <c r="J2" s="247" t="s">
        <v>221</v>
      </c>
      <c r="K2" s="191"/>
    </row>
    <row r="3" spans="1:11" ht="33.75">
      <c r="A3" s="264"/>
      <c r="B3" s="264"/>
      <c r="C3" s="264"/>
      <c r="D3" s="264"/>
      <c r="E3" s="264"/>
      <c r="F3" s="264"/>
      <c r="G3" s="264"/>
      <c r="H3" s="264"/>
      <c r="I3" s="69" t="s">
        <v>223</v>
      </c>
      <c r="J3" s="70" t="s">
        <v>243</v>
      </c>
      <c r="K3" s="70" t="s">
        <v>244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71">
        <v>2</v>
      </c>
      <c r="J4" s="72" t="s">
        <v>213</v>
      </c>
      <c r="K4" s="72" t="s">
        <v>214</v>
      </c>
    </row>
    <row r="5" spans="1:11" ht="12.75">
      <c r="A5" s="210" t="s">
        <v>112</v>
      </c>
      <c r="B5" s="227"/>
      <c r="C5" s="227"/>
      <c r="D5" s="227"/>
      <c r="E5" s="227"/>
      <c r="F5" s="227"/>
      <c r="G5" s="227"/>
      <c r="H5" s="227"/>
      <c r="I5" s="251"/>
      <c r="J5" s="251"/>
      <c r="K5" s="252"/>
    </row>
    <row r="6" spans="1:11" ht="12.75">
      <c r="A6" s="248" t="s">
        <v>220</v>
      </c>
      <c r="B6" s="266"/>
      <c r="C6" s="266"/>
      <c r="D6" s="266"/>
      <c r="E6" s="266"/>
      <c r="F6" s="266"/>
      <c r="G6" s="266"/>
      <c r="H6" s="267"/>
      <c r="I6" s="1">
        <v>1</v>
      </c>
      <c r="J6" s="68">
        <f>SUM(J7:J12)</f>
        <v>8346526</v>
      </c>
      <c r="K6" s="68">
        <f>SUM(K7:K12)</f>
        <v>9160209</v>
      </c>
    </row>
    <row r="7" spans="1:11" ht="12.75">
      <c r="A7" s="245" t="s">
        <v>113</v>
      </c>
      <c r="B7" s="259"/>
      <c r="C7" s="259"/>
      <c r="D7" s="259"/>
      <c r="E7" s="259"/>
      <c r="F7" s="259"/>
      <c r="G7" s="259"/>
      <c r="H7" s="260"/>
      <c r="I7" s="1">
        <v>2</v>
      </c>
      <c r="J7" s="12">
        <v>1551808</v>
      </c>
      <c r="K7" s="12">
        <v>2146590</v>
      </c>
    </row>
    <row r="8" spans="1:11" ht="12.75">
      <c r="A8" s="245" t="s">
        <v>114</v>
      </c>
      <c r="B8" s="259"/>
      <c r="C8" s="259"/>
      <c r="D8" s="259"/>
      <c r="E8" s="259"/>
      <c r="F8" s="259"/>
      <c r="G8" s="259"/>
      <c r="H8" s="260"/>
      <c r="I8" s="1">
        <v>3</v>
      </c>
      <c r="J8" s="12">
        <v>3893222</v>
      </c>
      <c r="K8" s="12">
        <v>3871888</v>
      </c>
    </row>
    <row r="9" spans="1:11" ht="12.75">
      <c r="A9" s="245" t="s">
        <v>115</v>
      </c>
      <c r="B9" s="259"/>
      <c r="C9" s="259"/>
      <c r="D9" s="259"/>
      <c r="E9" s="259"/>
      <c r="F9" s="259"/>
      <c r="G9" s="259"/>
      <c r="H9" s="260"/>
      <c r="I9" s="1">
        <v>4</v>
      </c>
      <c r="J9" s="12">
        <v>2859604</v>
      </c>
      <c r="K9" s="12">
        <v>3091731</v>
      </c>
    </row>
    <row r="10" spans="1:11" ht="23.25" customHeight="1">
      <c r="A10" s="245" t="s">
        <v>116</v>
      </c>
      <c r="B10" s="259"/>
      <c r="C10" s="259"/>
      <c r="D10" s="259"/>
      <c r="E10" s="259"/>
      <c r="F10" s="259"/>
      <c r="G10" s="259"/>
      <c r="H10" s="260"/>
      <c r="I10" s="1">
        <v>5</v>
      </c>
      <c r="J10" s="12">
        <v>0</v>
      </c>
      <c r="K10" s="12">
        <v>0</v>
      </c>
    </row>
    <row r="11" spans="1:11" ht="12.75">
      <c r="A11" s="245" t="s">
        <v>2</v>
      </c>
      <c r="B11" s="259"/>
      <c r="C11" s="259"/>
      <c r="D11" s="259"/>
      <c r="E11" s="259"/>
      <c r="F11" s="259"/>
      <c r="G11" s="259"/>
      <c r="H11" s="260"/>
      <c r="I11" s="1">
        <v>6</v>
      </c>
      <c r="J11" s="12">
        <v>41892</v>
      </c>
      <c r="K11" s="12">
        <v>50000</v>
      </c>
    </row>
    <row r="12" spans="1:11" ht="12.75">
      <c r="A12" s="245" t="s">
        <v>3</v>
      </c>
      <c r="B12" s="259"/>
      <c r="C12" s="259"/>
      <c r="D12" s="259"/>
      <c r="E12" s="259"/>
      <c r="F12" s="259"/>
      <c r="G12" s="259"/>
      <c r="H12" s="260"/>
      <c r="I12" s="1">
        <v>7</v>
      </c>
      <c r="J12" s="12">
        <v>0</v>
      </c>
      <c r="K12" s="12">
        <v>0</v>
      </c>
    </row>
    <row r="13" spans="1:11" ht="12.75">
      <c r="A13" s="239" t="s">
        <v>117</v>
      </c>
      <c r="B13" s="259"/>
      <c r="C13" s="259"/>
      <c r="D13" s="259"/>
      <c r="E13" s="259"/>
      <c r="F13" s="259"/>
      <c r="G13" s="259"/>
      <c r="H13" s="260"/>
      <c r="I13" s="1">
        <v>8</v>
      </c>
      <c r="J13" s="65">
        <v>-91200161</v>
      </c>
      <c r="K13" s="65">
        <f>K14+K15+K16+K17+K19+K21</f>
        <v>-72165742</v>
      </c>
    </row>
    <row r="14" spans="1:11" ht="12.75">
      <c r="A14" s="245" t="s">
        <v>118</v>
      </c>
      <c r="B14" s="259"/>
      <c r="C14" s="259"/>
      <c r="D14" s="259"/>
      <c r="E14" s="259"/>
      <c r="F14" s="259"/>
      <c r="G14" s="259"/>
      <c r="H14" s="260"/>
      <c r="I14" s="1">
        <v>9</v>
      </c>
      <c r="J14" s="12">
        <v>-8982889</v>
      </c>
      <c r="K14" s="12">
        <v>-24675256</v>
      </c>
    </row>
    <row r="15" spans="1:11" ht="12.75">
      <c r="A15" s="245" t="s">
        <v>119</v>
      </c>
      <c r="B15" s="259"/>
      <c r="C15" s="259"/>
      <c r="D15" s="259"/>
      <c r="E15" s="259"/>
      <c r="F15" s="259"/>
      <c r="G15" s="259"/>
      <c r="H15" s="260"/>
      <c r="I15" s="1">
        <v>10</v>
      </c>
      <c r="J15" s="12">
        <v>-1531699</v>
      </c>
      <c r="K15" s="12">
        <v>2471333</v>
      </c>
    </row>
    <row r="16" spans="1:11" ht="12.75">
      <c r="A16" s="245" t="s">
        <v>120</v>
      </c>
      <c r="B16" s="259"/>
      <c r="C16" s="259"/>
      <c r="D16" s="259"/>
      <c r="E16" s="259"/>
      <c r="F16" s="259"/>
      <c r="G16" s="259"/>
      <c r="H16" s="260"/>
      <c r="I16" s="1">
        <v>11</v>
      </c>
      <c r="J16" s="12">
        <v>-8815306</v>
      </c>
      <c r="K16" s="12">
        <v>67232861</v>
      </c>
    </row>
    <row r="17" spans="1:11" ht="12.75">
      <c r="A17" s="245" t="s">
        <v>121</v>
      </c>
      <c r="B17" s="259"/>
      <c r="C17" s="259"/>
      <c r="D17" s="259"/>
      <c r="E17" s="259"/>
      <c r="F17" s="259"/>
      <c r="G17" s="259"/>
      <c r="H17" s="260"/>
      <c r="I17" s="1">
        <v>12</v>
      </c>
      <c r="J17" s="12">
        <v>-38652698</v>
      </c>
      <c r="K17" s="12">
        <v>-86098370</v>
      </c>
    </row>
    <row r="18" spans="1:11" ht="25.5" customHeight="1">
      <c r="A18" s="245" t="s">
        <v>4</v>
      </c>
      <c r="B18" s="259"/>
      <c r="C18" s="259"/>
      <c r="D18" s="259"/>
      <c r="E18" s="259"/>
      <c r="F18" s="259"/>
      <c r="G18" s="259"/>
      <c r="H18" s="260"/>
      <c r="I18" s="1">
        <v>13</v>
      </c>
      <c r="J18" s="12">
        <v>0</v>
      </c>
      <c r="K18" s="12">
        <v>0</v>
      </c>
    </row>
    <row r="19" spans="1:11" ht="12.75">
      <c r="A19" s="245" t="s">
        <v>45</v>
      </c>
      <c r="B19" s="259"/>
      <c r="C19" s="259"/>
      <c r="D19" s="259"/>
      <c r="E19" s="259"/>
      <c r="F19" s="259"/>
      <c r="G19" s="259"/>
      <c r="H19" s="260"/>
      <c r="I19" s="1">
        <v>14</v>
      </c>
      <c r="J19" s="12">
        <v>-38524460</v>
      </c>
      <c r="K19" s="12">
        <v>-31100929</v>
      </c>
    </row>
    <row r="20" spans="1:11" ht="22.5" customHeight="1">
      <c r="A20" s="261" t="s">
        <v>5</v>
      </c>
      <c r="B20" s="262"/>
      <c r="C20" s="262"/>
      <c r="D20" s="262"/>
      <c r="E20" s="262"/>
      <c r="F20" s="262"/>
      <c r="G20" s="262"/>
      <c r="H20" s="263"/>
      <c r="I20" s="1">
        <v>15</v>
      </c>
      <c r="J20" s="12">
        <v>0</v>
      </c>
      <c r="K20" s="12">
        <v>0</v>
      </c>
    </row>
    <row r="21" spans="1:11" ht="12.75">
      <c r="A21" s="245" t="s">
        <v>122</v>
      </c>
      <c r="B21" s="240"/>
      <c r="C21" s="240"/>
      <c r="D21" s="240"/>
      <c r="E21" s="240"/>
      <c r="F21" s="240"/>
      <c r="G21" s="240"/>
      <c r="H21" s="241"/>
      <c r="I21" s="1">
        <v>16</v>
      </c>
      <c r="J21" s="12">
        <v>5306891</v>
      </c>
      <c r="K21" s="12">
        <v>4619</v>
      </c>
    </row>
    <row r="22" spans="1:11" ht="12.75">
      <c r="A22" s="239" t="s">
        <v>123</v>
      </c>
      <c r="B22" s="240"/>
      <c r="C22" s="240"/>
      <c r="D22" s="240"/>
      <c r="E22" s="240"/>
      <c r="F22" s="240"/>
      <c r="G22" s="240"/>
      <c r="H22" s="241"/>
      <c r="I22" s="1">
        <v>17</v>
      </c>
      <c r="J22" s="65">
        <f>J23+J24+J25+J26</f>
        <v>104405096</v>
      </c>
      <c r="K22" s="12">
        <f>K23+K24+K25+K26</f>
        <v>-5796875</v>
      </c>
    </row>
    <row r="23" spans="1:11" ht="12.75">
      <c r="A23" s="245" t="s">
        <v>124</v>
      </c>
      <c r="B23" s="240"/>
      <c r="C23" s="240"/>
      <c r="D23" s="240"/>
      <c r="E23" s="240"/>
      <c r="F23" s="240"/>
      <c r="G23" s="240"/>
      <c r="H23" s="241"/>
      <c r="I23" s="1">
        <v>18</v>
      </c>
      <c r="J23" s="12">
        <v>-34698876</v>
      </c>
      <c r="K23" s="12">
        <v>-15999454</v>
      </c>
    </row>
    <row r="24" spans="1:11" ht="12.75">
      <c r="A24" s="245" t="s">
        <v>125</v>
      </c>
      <c r="B24" s="240"/>
      <c r="C24" s="240"/>
      <c r="D24" s="240"/>
      <c r="E24" s="240"/>
      <c r="F24" s="240"/>
      <c r="G24" s="240"/>
      <c r="H24" s="241"/>
      <c r="I24" s="1">
        <v>19</v>
      </c>
      <c r="J24" s="12">
        <v>131856443</v>
      </c>
      <c r="K24" s="12">
        <v>9730573</v>
      </c>
    </row>
    <row r="25" spans="1:11" ht="12.75">
      <c r="A25" s="245" t="s">
        <v>126</v>
      </c>
      <c r="B25" s="240"/>
      <c r="C25" s="240"/>
      <c r="D25" s="240"/>
      <c r="E25" s="240"/>
      <c r="F25" s="240"/>
      <c r="G25" s="240"/>
      <c r="H25" s="241"/>
      <c r="I25" s="1">
        <v>20</v>
      </c>
      <c r="J25" s="12">
        <v>6</v>
      </c>
      <c r="K25" s="12">
        <v>6763</v>
      </c>
    </row>
    <row r="26" spans="1:11" ht="12.75">
      <c r="A26" s="245" t="s">
        <v>127</v>
      </c>
      <c r="B26" s="240"/>
      <c r="C26" s="240"/>
      <c r="D26" s="240"/>
      <c r="E26" s="240"/>
      <c r="F26" s="240"/>
      <c r="G26" s="240"/>
      <c r="H26" s="241"/>
      <c r="I26" s="1">
        <v>21</v>
      </c>
      <c r="J26" s="12">
        <v>7247523</v>
      </c>
      <c r="K26" s="12">
        <v>465243</v>
      </c>
    </row>
    <row r="27" spans="1:11" ht="23.25" customHeight="1">
      <c r="A27" s="239" t="s">
        <v>129</v>
      </c>
      <c r="B27" s="240"/>
      <c r="C27" s="240"/>
      <c r="D27" s="240"/>
      <c r="E27" s="240"/>
      <c r="F27" s="240"/>
      <c r="G27" s="240"/>
      <c r="H27" s="241"/>
      <c r="I27" s="1">
        <v>22</v>
      </c>
      <c r="J27" s="65">
        <f>J6+J13+J22</f>
        <v>21551461</v>
      </c>
      <c r="K27" s="65">
        <f>K6+K13+K22</f>
        <v>-68802408</v>
      </c>
    </row>
    <row r="28" spans="1:11" ht="12.75">
      <c r="A28" s="253" t="s">
        <v>128</v>
      </c>
      <c r="B28" s="254"/>
      <c r="C28" s="254"/>
      <c r="D28" s="254"/>
      <c r="E28" s="254"/>
      <c r="F28" s="254"/>
      <c r="G28" s="254"/>
      <c r="H28" s="255"/>
      <c r="I28" s="1">
        <v>23</v>
      </c>
      <c r="J28" s="12">
        <v>-1084135</v>
      </c>
      <c r="K28" s="12">
        <v>-867138</v>
      </c>
    </row>
    <row r="29" spans="1:11" ht="12.75">
      <c r="A29" s="256" t="s">
        <v>95</v>
      </c>
      <c r="B29" s="257"/>
      <c r="C29" s="257"/>
      <c r="D29" s="257"/>
      <c r="E29" s="257"/>
      <c r="F29" s="257"/>
      <c r="G29" s="257"/>
      <c r="H29" s="258"/>
      <c r="I29" s="1">
        <v>24</v>
      </c>
      <c r="J29" s="67">
        <f>J27+J28</f>
        <v>20467326</v>
      </c>
      <c r="K29" s="67">
        <f>K27+K28</f>
        <v>-69669546</v>
      </c>
    </row>
    <row r="30" spans="1:11" ht="12.75">
      <c r="A30" s="210" t="s">
        <v>130</v>
      </c>
      <c r="B30" s="227"/>
      <c r="C30" s="227"/>
      <c r="D30" s="227"/>
      <c r="E30" s="227"/>
      <c r="F30" s="227"/>
      <c r="G30" s="227"/>
      <c r="H30" s="227"/>
      <c r="I30" s="251"/>
      <c r="J30" s="251"/>
      <c r="K30" s="252"/>
    </row>
    <row r="31" spans="1:11" ht="12.75">
      <c r="A31" s="248" t="s">
        <v>131</v>
      </c>
      <c r="B31" s="249"/>
      <c r="C31" s="249"/>
      <c r="D31" s="249"/>
      <c r="E31" s="249"/>
      <c r="F31" s="249"/>
      <c r="G31" s="249"/>
      <c r="H31" s="250"/>
      <c r="I31" s="1">
        <v>25</v>
      </c>
      <c r="J31" s="68">
        <f>SUM(J32:J36)</f>
        <v>-19055922</v>
      </c>
      <c r="K31" s="68">
        <f>SUM(K32:K36)</f>
        <v>-7973861</v>
      </c>
    </row>
    <row r="32" spans="1:11" ht="23.25" customHeight="1">
      <c r="A32" s="245" t="s">
        <v>148</v>
      </c>
      <c r="B32" s="240"/>
      <c r="C32" s="240"/>
      <c r="D32" s="240"/>
      <c r="E32" s="240"/>
      <c r="F32" s="240"/>
      <c r="G32" s="240"/>
      <c r="H32" s="241"/>
      <c r="I32" s="1">
        <v>26</v>
      </c>
      <c r="J32" s="12">
        <v>-5868007</v>
      </c>
      <c r="K32" s="12">
        <v>-3142553</v>
      </c>
    </row>
    <row r="33" spans="1:11" ht="25.5" customHeight="1">
      <c r="A33" s="245" t="s">
        <v>132</v>
      </c>
      <c r="B33" s="240"/>
      <c r="C33" s="240"/>
      <c r="D33" s="240"/>
      <c r="E33" s="240"/>
      <c r="F33" s="240"/>
      <c r="G33" s="240"/>
      <c r="H33" s="241"/>
      <c r="I33" s="1">
        <v>27</v>
      </c>
      <c r="J33" s="12">
        <v>0</v>
      </c>
      <c r="K33" s="12">
        <v>0</v>
      </c>
    </row>
    <row r="34" spans="1:11" ht="23.25" customHeight="1">
      <c r="A34" s="245" t="s">
        <v>133</v>
      </c>
      <c r="B34" s="240"/>
      <c r="C34" s="240"/>
      <c r="D34" s="240"/>
      <c r="E34" s="240"/>
      <c r="F34" s="240"/>
      <c r="G34" s="240"/>
      <c r="H34" s="241"/>
      <c r="I34" s="1">
        <v>28</v>
      </c>
      <c r="J34" s="12">
        <v>-13187915</v>
      </c>
      <c r="K34" s="12">
        <v>-4831308</v>
      </c>
    </row>
    <row r="35" spans="1:11" ht="12.75">
      <c r="A35" s="245" t="s">
        <v>134</v>
      </c>
      <c r="B35" s="240"/>
      <c r="C35" s="240"/>
      <c r="D35" s="240"/>
      <c r="E35" s="240"/>
      <c r="F35" s="240"/>
      <c r="G35" s="240"/>
      <c r="H35" s="241"/>
      <c r="I35" s="1">
        <v>29</v>
      </c>
      <c r="J35" s="12">
        <v>0</v>
      </c>
      <c r="K35" s="12">
        <v>0</v>
      </c>
    </row>
    <row r="36" spans="1:11" ht="12.75">
      <c r="A36" s="245" t="s">
        <v>135</v>
      </c>
      <c r="B36" s="240"/>
      <c r="C36" s="240"/>
      <c r="D36" s="240"/>
      <c r="E36" s="240"/>
      <c r="F36" s="240"/>
      <c r="G36" s="240"/>
      <c r="H36" s="241"/>
      <c r="I36" s="1">
        <v>30</v>
      </c>
      <c r="J36" s="13">
        <v>0</v>
      </c>
      <c r="K36" s="13">
        <v>0</v>
      </c>
    </row>
    <row r="37" spans="1:11" ht="12.75">
      <c r="A37" s="210" t="s">
        <v>136</v>
      </c>
      <c r="B37" s="227"/>
      <c r="C37" s="227"/>
      <c r="D37" s="227"/>
      <c r="E37" s="227"/>
      <c r="F37" s="227"/>
      <c r="G37" s="227"/>
      <c r="H37" s="227"/>
      <c r="I37" s="251"/>
      <c r="J37" s="251"/>
      <c r="K37" s="252"/>
    </row>
    <row r="38" spans="1:11" ht="12.75">
      <c r="A38" s="248" t="s">
        <v>143</v>
      </c>
      <c r="B38" s="249"/>
      <c r="C38" s="249"/>
      <c r="D38" s="249"/>
      <c r="E38" s="249"/>
      <c r="F38" s="249"/>
      <c r="G38" s="249"/>
      <c r="H38" s="250"/>
      <c r="I38" s="1">
        <v>31</v>
      </c>
      <c r="J38" s="68">
        <f>SUM(J39:J44)</f>
        <v>3058910</v>
      </c>
      <c r="K38" s="68">
        <f>SUM(K39:K44)</f>
        <v>82922092</v>
      </c>
    </row>
    <row r="39" spans="1:11" ht="12.75">
      <c r="A39" s="245" t="s">
        <v>137</v>
      </c>
      <c r="B39" s="240"/>
      <c r="C39" s="240"/>
      <c r="D39" s="240"/>
      <c r="E39" s="240"/>
      <c r="F39" s="240"/>
      <c r="G39" s="240"/>
      <c r="H39" s="241"/>
      <c r="I39" s="1">
        <v>32</v>
      </c>
      <c r="J39" s="12">
        <v>3490974</v>
      </c>
      <c r="K39" s="12">
        <v>77291221</v>
      </c>
    </row>
    <row r="40" spans="1:11" ht="12.75">
      <c r="A40" s="245" t="s">
        <v>138</v>
      </c>
      <c r="B40" s="240"/>
      <c r="C40" s="240"/>
      <c r="D40" s="240"/>
      <c r="E40" s="240"/>
      <c r="F40" s="240"/>
      <c r="G40" s="240"/>
      <c r="H40" s="241"/>
      <c r="I40" s="1">
        <v>33</v>
      </c>
      <c r="J40" s="12">
        <v>0</v>
      </c>
      <c r="K40" s="12">
        <v>0</v>
      </c>
    </row>
    <row r="41" spans="1:11" ht="12.75">
      <c r="A41" s="245" t="s">
        <v>139</v>
      </c>
      <c r="B41" s="240"/>
      <c r="C41" s="240"/>
      <c r="D41" s="240"/>
      <c r="E41" s="240"/>
      <c r="F41" s="240"/>
      <c r="G41" s="240"/>
      <c r="H41" s="241"/>
      <c r="I41" s="1">
        <v>34</v>
      </c>
      <c r="J41" s="12">
        <v>0</v>
      </c>
      <c r="K41" s="12">
        <v>0</v>
      </c>
    </row>
    <row r="42" spans="1:11" ht="12.75">
      <c r="A42" s="245" t="s">
        <v>140</v>
      </c>
      <c r="B42" s="240"/>
      <c r="C42" s="240"/>
      <c r="D42" s="240"/>
      <c r="E42" s="240"/>
      <c r="F42" s="240"/>
      <c r="G42" s="240"/>
      <c r="H42" s="241"/>
      <c r="I42" s="1">
        <v>35</v>
      </c>
      <c r="J42" s="12">
        <v>0</v>
      </c>
      <c r="K42" s="12">
        <v>0</v>
      </c>
    </row>
    <row r="43" spans="1:11" ht="12.75">
      <c r="A43" s="245" t="s">
        <v>141</v>
      </c>
      <c r="B43" s="240"/>
      <c r="C43" s="240"/>
      <c r="D43" s="240"/>
      <c r="E43" s="240"/>
      <c r="F43" s="240"/>
      <c r="G43" s="240"/>
      <c r="H43" s="241"/>
      <c r="I43" s="1">
        <v>36</v>
      </c>
      <c r="J43" s="12">
        <v>0</v>
      </c>
      <c r="K43" s="12">
        <v>0</v>
      </c>
    </row>
    <row r="44" spans="1:11" ht="12.75">
      <c r="A44" s="245" t="s">
        <v>142</v>
      </c>
      <c r="B44" s="240"/>
      <c r="C44" s="240"/>
      <c r="D44" s="240"/>
      <c r="E44" s="240"/>
      <c r="F44" s="240"/>
      <c r="G44" s="240"/>
      <c r="H44" s="241"/>
      <c r="I44" s="1">
        <v>37</v>
      </c>
      <c r="J44" s="12">
        <v>-432064</v>
      </c>
      <c r="K44" s="12">
        <v>5630871</v>
      </c>
    </row>
    <row r="45" spans="1:11" ht="23.25" customHeight="1">
      <c r="A45" s="239" t="s">
        <v>144</v>
      </c>
      <c r="B45" s="240"/>
      <c r="C45" s="240"/>
      <c r="D45" s="240"/>
      <c r="E45" s="240"/>
      <c r="F45" s="240"/>
      <c r="G45" s="240"/>
      <c r="H45" s="241"/>
      <c r="I45" s="1">
        <v>38</v>
      </c>
      <c r="J45" s="65">
        <f>J29+J31+J38</f>
        <v>4470314</v>
      </c>
      <c r="K45" s="65">
        <f>K29+K31+K38</f>
        <v>5278685</v>
      </c>
    </row>
    <row r="46" spans="1:11" ht="12.75">
      <c r="A46" s="245" t="s">
        <v>145</v>
      </c>
      <c r="B46" s="240"/>
      <c r="C46" s="240"/>
      <c r="D46" s="240"/>
      <c r="E46" s="240"/>
      <c r="F46" s="240"/>
      <c r="G46" s="240"/>
      <c r="H46" s="241"/>
      <c r="I46" s="1">
        <v>39</v>
      </c>
      <c r="J46" s="12">
        <v>0</v>
      </c>
      <c r="K46" s="12">
        <v>0</v>
      </c>
    </row>
    <row r="47" spans="1:11" ht="12.75">
      <c r="A47" s="239" t="s">
        <v>6</v>
      </c>
      <c r="B47" s="240"/>
      <c r="C47" s="240"/>
      <c r="D47" s="240"/>
      <c r="E47" s="240"/>
      <c r="F47" s="240"/>
      <c r="G47" s="240"/>
      <c r="H47" s="241"/>
      <c r="I47" s="1">
        <v>40</v>
      </c>
      <c r="J47" s="65">
        <f>J45+J46</f>
        <v>4470314</v>
      </c>
      <c r="K47" s="65">
        <f>K45+K46</f>
        <v>5278685</v>
      </c>
    </row>
    <row r="48" spans="1:11" ht="12.75">
      <c r="A48" s="239" t="s">
        <v>146</v>
      </c>
      <c r="B48" s="240"/>
      <c r="C48" s="240"/>
      <c r="D48" s="240"/>
      <c r="E48" s="240"/>
      <c r="F48" s="240"/>
      <c r="G48" s="240"/>
      <c r="H48" s="241"/>
      <c r="I48" s="2">
        <v>41</v>
      </c>
      <c r="J48" s="12">
        <v>22882524</v>
      </c>
      <c r="K48" s="12">
        <v>19609231</v>
      </c>
    </row>
    <row r="49" spans="1:11" ht="12.75">
      <c r="A49" s="242" t="s">
        <v>147</v>
      </c>
      <c r="B49" s="243"/>
      <c r="C49" s="243"/>
      <c r="D49" s="243"/>
      <c r="E49" s="243"/>
      <c r="F49" s="243"/>
      <c r="G49" s="243"/>
      <c r="H49" s="244"/>
      <c r="I49" s="4">
        <v>42</v>
      </c>
      <c r="J49" s="67">
        <f>IF(J47+J48&gt;=0,J47+J48,0)</f>
        <v>27352838</v>
      </c>
      <c r="K49" s="67">
        <f>IF(K47+K48&gt;=0,K47+K48,0)</f>
        <v>24887916</v>
      </c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K14:K26 J29:K29 J39:K41 J10:K12 J46:K46 J44:K44 J14:J21 J23:J2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7" customWidth="1"/>
  </cols>
  <sheetData>
    <row r="1" spans="1:11" ht="15.75">
      <c r="A1" s="231" t="s">
        <v>217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3:11" ht="12.75">
      <c r="C2" s="228" t="s">
        <v>216</v>
      </c>
      <c r="D2" s="246"/>
      <c r="E2" s="229"/>
      <c r="F2" s="230"/>
      <c r="G2" s="64" t="s">
        <v>100</v>
      </c>
      <c r="H2" s="229"/>
      <c r="I2" s="230"/>
      <c r="J2" s="247" t="s">
        <v>221</v>
      </c>
      <c r="K2" s="191"/>
    </row>
    <row r="3" spans="1:11" ht="33.75">
      <c r="A3" s="264" t="s">
        <v>184</v>
      </c>
      <c r="B3" s="264"/>
      <c r="C3" s="264"/>
      <c r="D3" s="264"/>
      <c r="E3" s="264"/>
      <c r="F3" s="264"/>
      <c r="G3" s="264"/>
      <c r="H3" s="264"/>
      <c r="I3" s="69" t="s">
        <v>223</v>
      </c>
      <c r="J3" s="70" t="s">
        <v>243</v>
      </c>
      <c r="K3" s="70" t="s">
        <v>244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71">
        <v>2</v>
      </c>
      <c r="J4" s="72" t="s">
        <v>213</v>
      </c>
      <c r="K4" s="72" t="s">
        <v>214</v>
      </c>
    </row>
    <row r="5" spans="1:11" ht="12.75">
      <c r="A5" s="210" t="s">
        <v>112</v>
      </c>
      <c r="B5" s="227"/>
      <c r="C5" s="227"/>
      <c r="D5" s="227"/>
      <c r="E5" s="227"/>
      <c r="F5" s="227"/>
      <c r="G5" s="227"/>
      <c r="H5" s="227"/>
      <c r="I5" s="268"/>
      <c r="J5" s="268"/>
      <c r="K5" s="269"/>
    </row>
    <row r="6" spans="1:11" ht="12.75">
      <c r="A6" s="248" t="s">
        <v>36</v>
      </c>
      <c r="B6" s="249"/>
      <c r="C6" s="249"/>
      <c r="D6" s="249"/>
      <c r="E6" s="249"/>
      <c r="F6" s="249"/>
      <c r="G6" s="249"/>
      <c r="H6" s="250"/>
      <c r="I6" s="1">
        <v>1</v>
      </c>
      <c r="J6" s="58">
        <f>SUM(J7:J14)</f>
        <v>0</v>
      </c>
      <c r="K6" s="58">
        <f>SUM(K7:K14)</f>
        <v>0</v>
      </c>
    </row>
    <row r="7" spans="1:11" ht="12.75">
      <c r="A7" s="245" t="s">
        <v>37</v>
      </c>
      <c r="B7" s="240"/>
      <c r="C7" s="240"/>
      <c r="D7" s="240"/>
      <c r="E7" s="240"/>
      <c r="F7" s="240"/>
      <c r="G7" s="240"/>
      <c r="H7" s="241"/>
      <c r="I7" s="1">
        <v>2</v>
      </c>
      <c r="J7" s="10"/>
      <c r="K7" s="10"/>
    </row>
    <row r="8" spans="1:11" ht="12.75">
      <c r="A8" s="245" t="s">
        <v>38</v>
      </c>
      <c r="B8" s="240"/>
      <c r="C8" s="240"/>
      <c r="D8" s="240"/>
      <c r="E8" s="240"/>
      <c r="F8" s="240"/>
      <c r="G8" s="240"/>
      <c r="H8" s="241"/>
      <c r="I8" s="1">
        <v>3</v>
      </c>
      <c r="J8" s="10"/>
      <c r="K8" s="10"/>
    </row>
    <row r="9" spans="1:11" ht="12.75">
      <c r="A9" s="245" t="s">
        <v>39</v>
      </c>
      <c r="B9" s="240"/>
      <c r="C9" s="240"/>
      <c r="D9" s="240"/>
      <c r="E9" s="240"/>
      <c r="F9" s="240"/>
      <c r="G9" s="240"/>
      <c r="H9" s="241"/>
      <c r="I9" s="1">
        <v>4</v>
      </c>
      <c r="J9" s="10"/>
      <c r="K9" s="10"/>
    </row>
    <row r="10" spans="1:11" ht="12.75">
      <c r="A10" s="245" t="s">
        <v>40</v>
      </c>
      <c r="B10" s="240"/>
      <c r="C10" s="240"/>
      <c r="D10" s="240"/>
      <c r="E10" s="240"/>
      <c r="F10" s="240"/>
      <c r="G10" s="240"/>
      <c r="H10" s="241"/>
      <c r="I10" s="1">
        <v>5</v>
      </c>
      <c r="J10" s="10"/>
      <c r="K10" s="10"/>
    </row>
    <row r="11" spans="1:11" ht="12.75">
      <c r="A11" s="245" t="s">
        <v>41</v>
      </c>
      <c r="B11" s="240"/>
      <c r="C11" s="240"/>
      <c r="D11" s="240"/>
      <c r="E11" s="240"/>
      <c r="F11" s="240"/>
      <c r="G11" s="240"/>
      <c r="H11" s="241"/>
      <c r="I11" s="1">
        <v>6</v>
      </c>
      <c r="J11" s="10"/>
      <c r="K11" s="10"/>
    </row>
    <row r="12" spans="1:11" ht="21" customHeight="1">
      <c r="A12" s="245" t="s">
        <v>186</v>
      </c>
      <c r="B12" s="240"/>
      <c r="C12" s="240"/>
      <c r="D12" s="240"/>
      <c r="E12" s="240"/>
      <c r="F12" s="240"/>
      <c r="G12" s="240"/>
      <c r="H12" s="241"/>
      <c r="I12" s="1">
        <v>7</v>
      </c>
      <c r="J12" s="10"/>
      <c r="K12" s="10"/>
    </row>
    <row r="13" spans="1:11" ht="12.75">
      <c r="A13" s="245" t="s">
        <v>42</v>
      </c>
      <c r="B13" s="240"/>
      <c r="C13" s="240"/>
      <c r="D13" s="240"/>
      <c r="E13" s="240"/>
      <c r="F13" s="240"/>
      <c r="G13" s="240"/>
      <c r="H13" s="241"/>
      <c r="I13" s="1">
        <v>8</v>
      </c>
      <c r="J13" s="10"/>
      <c r="K13" s="10"/>
    </row>
    <row r="14" spans="1:11" ht="12.75">
      <c r="A14" s="245" t="s">
        <v>43</v>
      </c>
      <c r="B14" s="240"/>
      <c r="C14" s="240"/>
      <c r="D14" s="240"/>
      <c r="E14" s="240"/>
      <c r="F14" s="240"/>
      <c r="G14" s="240"/>
      <c r="H14" s="241"/>
      <c r="I14" s="1">
        <v>9</v>
      </c>
      <c r="J14" s="10"/>
      <c r="K14" s="10"/>
    </row>
    <row r="15" spans="1:11" ht="12.75">
      <c r="A15" s="239" t="s">
        <v>44</v>
      </c>
      <c r="B15" s="240"/>
      <c r="C15" s="240"/>
      <c r="D15" s="240"/>
      <c r="E15" s="240"/>
      <c r="F15" s="240"/>
      <c r="G15" s="240"/>
      <c r="H15" s="241"/>
      <c r="I15" s="1">
        <v>10</v>
      </c>
      <c r="J15" s="60">
        <f>SUM(J16:J23)</f>
        <v>0</v>
      </c>
      <c r="K15" s="60">
        <f>SUM(K16:K23)</f>
        <v>0</v>
      </c>
    </row>
    <row r="16" spans="1:11" ht="12.75">
      <c r="A16" s="245" t="s">
        <v>118</v>
      </c>
      <c r="B16" s="240"/>
      <c r="C16" s="240"/>
      <c r="D16" s="240"/>
      <c r="E16" s="240"/>
      <c r="F16" s="240"/>
      <c r="G16" s="240"/>
      <c r="H16" s="241"/>
      <c r="I16" s="1">
        <v>11</v>
      </c>
      <c r="J16" s="10"/>
      <c r="K16" s="10"/>
    </row>
    <row r="17" spans="1:11" ht="12.75">
      <c r="A17" s="245" t="s">
        <v>119</v>
      </c>
      <c r="B17" s="240"/>
      <c r="C17" s="240"/>
      <c r="D17" s="240"/>
      <c r="E17" s="240"/>
      <c r="F17" s="240"/>
      <c r="G17" s="240"/>
      <c r="H17" s="241"/>
      <c r="I17" s="1">
        <v>12</v>
      </c>
      <c r="J17" s="10"/>
      <c r="K17" s="10"/>
    </row>
    <row r="18" spans="1:11" ht="12.75">
      <c r="A18" s="245" t="s">
        <v>120</v>
      </c>
      <c r="B18" s="240"/>
      <c r="C18" s="240"/>
      <c r="D18" s="240"/>
      <c r="E18" s="240"/>
      <c r="F18" s="240"/>
      <c r="G18" s="240"/>
      <c r="H18" s="241"/>
      <c r="I18" s="1">
        <v>13</v>
      </c>
      <c r="J18" s="10"/>
      <c r="K18" s="10"/>
    </row>
    <row r="19" spans="1:11" ht="12.75">
      <c r="A19" s="245" t="s">
        <v>121</v>
      </c>
      <c r="B19" s="240"/>
      <c r="C19" s="240"/>
      <c r="D19" s="240"/>
      <c r="E19" s="240"/>
      <c r="F19" s="240"/>
      <c r="G19" s="240"/>
      <c r="H19" s="241"/>
      <c r="I19" s="1">
        <v>14</v>
      </c>
      <c r="J19" s="10"/>
      <c r="K19" s="10"/>
    </row>
    <row r="20" spans="1:11" ht="21.75" customHeight="1">
      <c r="A20" s="270" t="s">
        <v>50</v>
      </c>
      <c r="B20" s="257"/>
      <c r="C20" s="257"/>
      <c r="D20" s="257"/>
      <c r="E20" s="257"/>
      <c r="F20" s="257"/>
      <c r="G20" s="257"/>
      <c r="H20" s="258"/>
      <c r="I20" s="1">
        <v>15</v>
      </c>
      <c r="J20" s="10"/>
      <c r="K20" s="10"/>
    </row>
    <row r="21" spans="1:11" ht="12.75">
      <c r="A21" s="245" t="s">
        <v>45</v>
      </c>
      <c r="B21" s="240"/>
      <c r="C21" s="240"/>
      <c r="D21" s="240"/>
      <c r="E21" s="240"/>
      <c r="F21" s="240"/>
      <c r="G21" s="240"/>
      <c r="H21" s="241"/>
      <c r="I21" s="1">
        <v>16</v>
      </c>
      <c r="J21" s="10"/>
      <c r="K21" s="10"/>
    </row>
    <row r="22" spans="1:11" ht="24" customHeight="1">
      <c r="A22" s="245" t="s">
        <v>49</v>
      </c>
      <c r="B22" s="240"/>
      <c r="C22" s="240"/>
      <c r="D22" s="240"/>
      <c r="E22" s="240"/>
      <c r="F22" s="240"/>
      <c r="G22" s="240"/>
      <c r="H22" s="241"/>
      <c r="I22" s="1">
        <v>17</v>
      </c>
      <c r="J22" s="10"/>
      <c r="K22" s="10"/>
    </row>
    <row r="23" spans="1:11" ht="12.75">
      <c r="A23" s="245" t="s">
        <v>46</v>
      </c>
      <c r="B23" s="240"/>
      <c r="C23" s="240"/>
      <c r="D23" s="240"/>
      <c r="E23" s="240"/>
      <c r="F23" s="240"/>
      <c r="G23" s="240"/>
      <c r="H23" s="241"/>
      <c r="I23" s="1">
        <v>18</v>
      </c>
      <c r="J23" s="10"/>
      <c r="K23" s="10"/>
    </row>
    <row r="24" spans="1:11" ht="12.75">
      <c r="A24" s="239" t="s">
        <v>47</v>
      </c>
      <c r="B24" s="240"/>
      <c r="C24" s="240"/>
      <c r="D24" s="240"/>
      <c r="E24" s="240"/>
      <c r="F24" s="240"/>
      <c r="G24" s="240"/>
      <c r="H24" s="241"/>
      <c r="I24" s="1">
        <v>19</v>
      </c>
      <c r="J24" s="60">
        <f>SUM(J25:J28)</f>
        <v>0</v>
      </c>
      <c r="K24" s="60">
        <f>SUM(K25:K28)</f>
        <v>0</v>
      </c>
    </row>
    <row r="25" spans="1:11" ht="12.75">
      <c r="A25" s="245" t="s">
        <v>124</v>
      </c>
      <c r="B25" s="240"/>
      <c r="C25" s="240"/>
      <c r="D25" s="240"/>
      <c r="E25" s="240"/>
      <c r="F25" s="240"/>
      <c r="G25" s="240"/>
      <c r="H25" s="241"/>
      <c r="I25" s="1">
        <v>20</v>
      </c>
      <c r="J25" s="10"/>
      <c r="K25" s="10"/>
    </row>
    <row r="26" spans="1:11" ht="12.75">
      <c r="A26" s="245" t="s">
        <v>125</v>
      </c>
      <c r="B26" s="240"/>
      <c r="C26" s="240"/>
      <c r="D26" s="240"/>
      <c r="E26" s="240"/>
      <c r="F26" s="240"/>
      <c r="G26" s="240"/>
      <c r="H26" s="241"/>
      <c r="I26" s="1">
        <v>21</v>
      </c>
      <c r="J26" s="10"/>
      <c r="K26" s="10"/>
    </row>
    <row r="27" spans="1:11" ht="12.75">
      <c r="A27" s="245" t="s">
        <v>126</v>
      </c>
      <c r="B27" s="240"/>
      <c r="C27" s="240"/>
      <c r="D27" s="240"/>
      <c r="E27" s="240"/>
      <c r="F27" s="240"/>
      <c r="G27" s="240"/>
      <c r="H27" s="241"/>
      <c r="I27" s="1">
        <v>22</v>
      </c>
      <c r="J27" s="10"/>
      <c r="K27" s="10"/>
    </row>
    <row r="28" spans="1:11" ht="12.75">
      <c r="A28" s="245" t="s">
        <v>127</v>
      </c>
      <c r="B28" s="240"/>
      <c r="C28" s="240"/>
      <c r="D28" s="240"/>
      <c r="E28" s="240"/>
      <c r="F28" s="240"/>
      <c r="G28" s="240"/>
      <c r="H28" s="241"/>
      <c r="I28" s="1">
        <v>23</v>
      </c>
      <c r="J28" s="10"/>
      <c r="K28" s="10"/>
    </row>
    <row r="29" spans="1:11" ht="24.75" customHeight="1">
      <c r="A29" s="239" t="s">
        <v>48</v>
      </c>
      <c r="B29" s="240"/>
      <c r="C29" s="240"/>
      <c r="D29" s="240"/>
      <c r="E29" s="240"/>
      <c r="F29" s="240"/>
      <c r="G29" s="240"/>
      <c r="H29" s="241"/>
      <c r="I29" s="1">
        <v>24</v>
      </c>
      <c r="J29" s="60">
        <f>J6+J15+J24</f>
        <v>0</v>
      </c>
      <c r="K29" s="60">
        <f>K6+K15+K24</f>
        <v>0</v>
      </c>
    </row>
    <row r="30" spans="1:11" ht="12.75">
      <c r="A30" s="245" t="s">
        <v>128</v>
      </c>
      <c r="B30" s="240"/>
      <c r="C30" s="240"/>
      <c r="D30" s="240"/>
      <c r="E30" s="240"/>
      <c r="F30" s="240"/>
      <c r="G30" s="240"/>
      <c r="H30" s="241"/>
      <c r="I30" s="1">
        <v>25</v>
      </c>
      <c r="J30" s="10"/>
      <c r="K30" s="10"/>
    </row>
    <row r="31" spans="1:11" ht="12.75">
      <c r="A31" s="239" t="s">
        <v>94</v>
      </c>
      <c r="B31" s="240"/>
      <c r="C31" s="240"/>
      <c r="D31" s="240"/>
      <c r="E31" s="240"/>
      <c r="F31" s="240"/>
      <c r="G31" s="240"/>
      <c r="H31" s="241"/>
      <c r="I31" s="1">
        <v>26</v>
      </c>
      <c r="J31" s="59">
        <f>J29+J30</f>
        <v>0</v>
      </c>
      <c r="K31" s="59">
        <f>K29+K30</f>
        <v>0</v>
      </c>
    </row>
    <row r="32" spans="1:11" ht="12.75">
      <c r="A32" s="210" t="s">
        <v>130</v>
      </c>
      <c r="B32" s="227"/>
      <c r="C32" s="227"/>
      <c r="D32" s="227"/>
      <c r="E32" s="227"/>
      <c r="F32" s="227"/>
      <c r="G32" s="227"/>
      <c r="H32" s="227"/>
      <c r="I32" s="268"/>
      <c r="J32" s="268"/>
      <c r="K32" s="269"/>
    </row>
    <row r="33" spans="1:11" ht="12.75">
      <c r="A33" s="248" t="s">
        <v>51</v>
      </c>
      <c r="B33" s="249"/>
      <c r="C33" s="249"/>
      <c r="D33" s="249"/>
      <c r="E33" s="249"/>
      <c r="F33" s="249"/>
      <c r="G33" s="249"/>
      <c r="H33" s="250"/>
      <c r="I33" s="1">
        <v>27</v>
      </c>
      <c r="J33" s="58">
        <f>SUM(J34:J38)</f>
        <v>0</v>
      </c>
      <c r="K33" s="58">
        <f>SUM(K34:K38)</f>
        <v>0</v>
      </c>
    </row>
    <row r="34" spans="1:11" ht="21" customHeight="1">
      <c r="A34" s="245" t="s">
        <v>53</v>
      </c>
      <c r="B34" s="240"/>
      <c r="C34" s="240"/>
      <c r="D34" s="240"/>
      <c r="E34" s="240"/>
      <c r="F34" s="240"/>
      <c r="G34" s="240"/>
      <c r="H34" s="241"/>
      <c r="I34" s="1">
        <v>28</v>
      </c>
      <c r="J34" s="10"/>
      <c r="K34" s="10"/>
    </row>
    <row r="35" spans="1:11" ht="24.75" customHeight="1">
      <c r="A35" s="245" t="s">
        <v>54</v>
      </c>
      <c r="B35" s="240"/>
      <c r="C35" s="240"/>
      <c r="D35" s="240"/>
      <c r="E35" s="240"/>
      <c r="F35" s="240"/>
      <c r="G35" s="240"/>
      <c r="H35" s="241"/>
      <c r="I35" s="1">
        <v>29</v>
      </c>
      <c r="J35" s="10"/>
      <c r="K35" s="10"/>
    </row>
    <row r="36" spans="1:11" ht="21" customHeight="1">
      <c r="A36" s="245" t="s">
        <v>55</v>
      </c>
      <c r="B36" s="240"/>
      <c r="C36" s="240"/>
      <c r="D36" s="240"/>
      <c r="E36" s="240"/>
      <c r="F36" s="240"/>
      <c r="G36" s="240"/>
      <c r="H36" s="241"/>
      <c r="I36" s="1">
        <v>30</v>
      </c>
      <c r="J36" s="10"/>
      <c r="K36" s="10"/>
    </row>
    <row r="37" spans="1:11" ht="12.75">
      <c r="A37" s="245" t="s">
        <v>134</v>
      </c>
      <c r="B37" s="240"/>
      <c r="C37" s="240"/>
      <c r="D37" s="240"/>
      <c r="E37" s="240"/>
      <c r="F37" s="240"/>
      <c r="G37" s="240"/>
      <c r="H37" s="241"/>
      <c r="I37" s="1">
        <v>31</v>
      </c>
      <c r="J37" s="10"/>
      <c r="K37" s="10"/>
    </row>
    <row r="38" spans="1:11" ht="12.75">
      <c r="A38" s="245" t="s">
        <v>52</v>
      </c>
      <c r="B38" s="240"/>
      <c r="C38" s="240"/>
      <c r="D38" s="240"/>
      <c r="E38" s="240"/>
      <c r="F38" s="240"/>
      <c r="G38" s="240"/>
      <c r="H38" s="241"/>
      <c r="I38" s="1">
        <v>32</v>
      </c>
      <c r="J38" s="14"/>
      <c r="K38" s="14"/>
    </row>
    <row r="39" spans="1:11" ht="12.75">
      <c r="A39" s="210" t="s">
        <v>136</v>
      </c>
      <c r="B39" s="227"/>
      <c r="C39" s="227"/>
      <c r="D39" s="227"/>
      <c r="E39" s="227"/>
      <c r="F39" s="227"/>
      <c r="G39" s="227"/>
      <c r="H39" s="227"/>
      <c r="I39" s="268"/>
      <c r="J39" s="268"/>
      <c r="K39" s="269"/>
    </row>
    <row r="40" spans="1:11" ht="12.75">
      <c r="A40" s="248" t="s">
        <v>56</v>
      </c>
      <c r="B40" s="249"/>
      <c r="C40" s="249"/>
      <c r="D40" s="249"/>
      <c r="E40" s="249"/>
      <c r="F40" s="249"/>
      <c r="G40" s="249"/>
      <c r="H40" s="250"/>
      <c r="I40" s="1">
        <v>33</v>
      </c>
      <c r="J40" s="58">
        <f>SUM(J41:J46)</f>
        <v>0</v>
      </c>
      <c r="K40" s="58">
        <f>SUM(K41:K46)</f>
        <v>0</v>
      </c>
    </row>
    <row r="41" spans="1:11" ht="12.75">
      <c r="A41" s="245" t="s">
        <v>57</v>
      </c>
      <c r="B41" s="240"/>
      <c r="C41" s="240"/>
      <c r="D41" s="240"/>
      <c r="E41" s="240"/>
      <c r="F41" s="240"/>
      <c r="G41" s="240"/>
      <c r="H41" s="241"/>
      <c r="I41" s="1">
        <v>34</v>
      </c>
      <c r="J41" s="10"/>
      <c r="K41" s="10"/>
    </row>
    <row r="42" spans="1:11" ht="12.75">
      <c r="A42" s="245" t="s">
        <v>58</v>
      </c>
      <c r="B42" s="240"/>
      <c r="C42" s="240"/>
      <c r="D42" s="240"/>
      <c r="E42" s="240"/>
      <c r="F42" s="240"/>
      <c r="G42" s="240"/>
      <c r="H42" s="241"/>
      <c r="I42" s="1">
        <v>35</v>
      </c>
      <c r="J42" s="10"/>
      <c r="K42" s="10"/>
    </row>
    <row r="43" spans="1:11" ht="12.75">
      <c r="A43" s="245" t="s">
        <v>59</v>
      </c>
      <c r="B43" s="240"/>
      <c r="C43" s="240"/>
      <c r="D43" s="240"/>
      <c r="E43" s="240"/>
      <c r="F43" s="240"/>
      <c r="G43" s="240"/>
      <c r="H43" s="241"/>
      <c r="I43" s="1">
        <v>36</v>
      </c>
      <c r="J43" s="10"/>
      <c r="K43" s="10"/>
    </row>
    <row r="44" spans="1:11" ht="12.75">
      <c r="A44" s="245" t="s">
        <v>140</v>
      </c>
      <c r="B44" s="240"/>
      <c r="C44" s="240"/>
      <c r="D44" s="240"/>
      <c r="E44" s="240"/>
      <c r="F44" s="240"/>
      <c r="G44" s="240"/>
      <c r="H44" s="241"/>
      <c r="I44" s="1">
        <v>37</v>
      </c>
      <c r="J44" s="10"/>
      <c r="K44" s="10"/>
    </row>
    <row r="45" spans="1:11" ht="12.75">
      <c r="A45" s="245" t="s">
        <v>141</v>
      </c>
      <c r="B45" s="240"/>
      <c r="C45" s="240"/>
      <c r="D45" s="240"/>
      <c r="E45" s="240"/>
      <c r="F45" s="240"/>
      <c r="G45" s="240"/>
      <c r="H45" s="241"/>
      <c r="I45" s="1">
        <v>38</v>
      </c>
      <c r="J45" s="10"/>
      <c r="K45" s="10"/>
    </row>
    <row r="46" spans="1:11" ht="12.75">
      <c r="A46" s="245" t="s">
        <v>60</v>
      </c>
      <c r="B46" s="240"/>
      <c r="C46" s="240"/>
      <c r="D46" s="240"/>
      <c r="E46" s="240"/>
      <c r="F46" s="240"/>
      <c r="G46" s="240"/>
      <c r="H46" s="241"/>
      <c r="I46" s="1">
        <v>39</v>
      </c>
      <c r="J46" s="10"/>
      <c r="K46" s="10"/>
    </row>
    <row r="47" spans="1:11" ht="12.75">
      <c r="A47" s="239" t="s">
        <v>61</v>
      </c>
      <c r="B47" s="240"/>
      <c r="C47" s="240"/>
      <c r="D47" s="240"/>
      <c r="E47" s="240"/>
      <c r="F47" s="240"/>
      <c r="G47" s="240"/>
      <c r="H47" s="241"/>
      <c r="I47" s="1">
        <v>40</v>
      </c>
      <c r="J47" s="60">
        <f>J31+J33+J40</f>
        <v>0</v>
      </c>
      <c r="K47" s="60">
        <f>K31+K33+K40</f>
        <v>0</v>
      </c>
    </row>
    <row r="48" spans="1:11" ht="12.75">
      <c r="A48" s="245" t="s">
        <v>62</v>
      </c>
      <c r="B48" s="240"/>
      <c r="C48" s="240"/>
      <c r="D48" s="240"/>
      <c r="E48" s="240"/>
      <c r="F48" s="240"/>
      <c r="G48" s="240"/>
      <c r="H48" s="241"/>
      <c r="I48" s="1">
        <v>41</v>
      </c>
      <c r="J48" s="10"/>
      <c r="K48" s="10"/>
    </row>
    <row r="49" spans="1:11" ht="12.75">
      <c r="A49" s="239" t="s">
        <v>63</v>
      </c>
      <c r="B49" s="240"/>
      <c r="C49" s="240"/>
      <c r="D49" s="240"/>
      <c r="E49" s="240"/>
      <c r="F49" s="240"/>
      <c r="G49" s="240"/>
      <c r="H49" s="241"/>
      <c r="I49" s="1">
        <v>42</v>
      </c>
      <c r="J49" s="60">
        <f>J47+J48</f>
        <v>0</v>
      </c>
      <c r="K49" s="60">
        <f>K47+K48</f>
        <v>0</v>
      </c>
    </row>
    <row r="50" spans="1:11" ht="12.75">
      <c r="A50" s="239" t="s">
        <v>64</v>
      </c>
      <c r="B50" s="240"/>
      <c r="C50" s="240"/>
      <c r="D50" s="240"/>
      <c r="E50" s="240"/>
      <c r="F50" s="240"/>
      <c r="G50" s="240"/>
      <c r="H50" s="241"/>
      <c r="I50" s="1">
        <v>43</v>
      </c>
      <c r="J50" s="10"/>
      <c r="K50" s="10"/>
    </row>
    <row r="51" spans="1:11" ht="12.75">
      <c r="A51" s="242" t="s">
        <v>65</v>
      </c>
      <c r="B51" s="243"/>
      <c r="C51" s="243"/>
      <c r="D51" s="243"/>
      <c r="E51" s="243"/>
      <c r="F51" s="243"/>
      <c r="G51" s="243"/>
      <c r="H51" s="244"/>
      <c r="I51" s="4">
        <v>44</v>
      </c>
      <c r="J51" s="59">
        <f>IF(J49+J50&gt;=0,J49+J50,0)</f>
        <v>0</v>
      </c>
      <c r="K51" s="59">
        <f>IF(K49+K50&gt;=0,K49+K50,0)</f>
        <v>0</v>
      </c>
    </row>
    <row r="52" ht="12.75">
      <c r="A52" s="73" t="s">
        <v>204</v>
      </c>
    </row>
  </sheetData>
  <sheetProtection/>
  <protectedRanges>
    <protectedRange sqref="E2:F2 H2:I2" name="Range1"/>
  </protectedRanges>
  <mergeCells count="54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H30"/>
    <mergeCell ref="A23:H23"/>
    <mergeCell ref="A24:H24"/>
    <mergeCell ref="A25:H25"/>
    <mergeCell ref="A26:H26"/>
    <mergeCell ref="A35:H35"/>
    <mergeCell ref="A36:H36"/>
    <mergeCell ref="A37:H37"/>
    <mergeCell ref="A38:H38"/>
    <mergeCell ref="A31:H31"/>
    <mergeCell ref="A32:K32"/>
    <mergeCell ref="A33:H33"/>
    <mergeCell ref="A34:H34"/>
    <mergeCell ref="A43:H43"/>
    <mergeCell ref="A44:H44"/>
    <mergeCell ref="A45:H45"/>
    <mergeCell ref="A46:H46"/>
    <mergeCell ref="A39:K39"/>
    <mergeCell ref="A40:H40"/>
    <mergeCell ref="A41:H41"/>
    <mergeCell ref="A42:H42"/>
    <mergeCell ref="J2:K2"/>
    <mergeCell ref="A51:H51"/>
    <mergeCell ref="A1:K1"/>
    <mergeCell ref="C2:D2"/>
    <mergeCell ref="E2:F2"/>
    <mergeCell ref="H2:I2"/>
    <mergeCell ref="A47:H47"/>
    <mergeCell ref="A48:H48"/>
    <mergeCell ref="A49:H49"/>
    <mergeCell ref="A50:H50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SheetLayoutView="100" zoomScalePageLayoutView="0" workbookViewId="0" topLeftCell="B5">
      <selection activeCell="J10" sqref="J10"/>
    </sheetView>
  </sheetViews>
  <sheetFormatPr defaultColWidth="9.140625" defaultRowHeight="12.75"/>
  <cols>
    <col min="1" max="2" width="9.140625" style="57" customWidth="1"/>
    <col min="3" max="3" width="30.57421875" style="57" customWidth="1"/>
    <col min="4" max="16384" width="9.140625" style="57" customWidth="1"/>
  </cols>
  <sheetData>
    <row r="1" spans="1:12" ht="15.75">
      <c r="A1" s="231" t="s">
        <v>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3:12" ht="12.75" customHeight="1">
      <c r="C2" s="273" t="s">
        <v>218</v>
      </c>
      <c r="D2" s="274"/>
      <c r="E2" s="229" t="s">
        <v>261</v>
      </c>
      <c r="F2" s="230"/>
      <c r="G2" s="74" t="s">
        <v>100</v>
      </c>
      <c r="H2" s="229" t="s">
        <v>266</v>
      </c>
      <c r="I2" s="230"/>
      <c r="K2" s="191" t="s">
        <v>221</v>
      </c>
      <c r="L2" s="191"/>
    </row>
    <row r="3" spans="1:12" ht="12.75" customHeight="1">
      <c r="A3" s="264" t="s">
        <v>184</v>
      </c>
      <c r="B3" s="264"/>
      <c r="C3" s="264"/>
      <c r="D3" s="264" t="s">
        <v>223</v>
      </c>
      <c r="E3" s="265" t="s">
        <v>179</v>
      </c>
      <c r="F3" s="284"/>
      <c r="G3" s="284"/>
      <c r="H3" s="284"/>
      <c r="I3" s="284"/>
      <c r="J3" s="284"/>
      <c r="K3" s="265" t="s">
        <v>181</v>
      </c>
      <c r="L3" s="265" t="s">
        <v>182</v>
      </c>
    </row>
    <row r="4" spans="1:12" ht="99">
      <c r="A4" s="284"/>
      <c r="B4" s="284"/>
      <c r="C4" s="284"/>
      <c r="D4" s="284"/>
      <c r="E4" s="70" t="s">
        <v>203</v>
      </c>
      <c r="F4" s="70" t="s">
        <v>35</v>
      </c>
      <c r="G4" s="70" t="s">
        <v>178</v>
      </c>
      <c r="H4" s="70" t="s">
        <v>180</v>
      </c>
      <c r="I4" s="70" t="s">
        <v>195</v>
      </c>
      <c r="J4" s="75" t="s">
        <v>183</v>
      </c>
      <c r="K4" s="265"/>
      <c r="L4" s="265"/>
    </row>
    <row r="5" spans="1:12" ht="12.75">
      <c r="A5" s="281">
        <v>1</v>
      </c>
      <c r="B5" s="281"/>
      <c r="C5" s="281"/>
      <c r="D5" s="76">
        <v>2</v>
      </c>
      <c r="E5" s="72" t="s">
        <v>213</v>
      </c>
      <c r="F5" s="72" t="s">
        <v>214</v>
      </c>
      <c r="G5" s="72" t="s">
        <v>224</v>
      </c>
      <c r="H5" s="72" t="s">
        <v>225</v>
      </c>
      <c r="I5" s="72" t="s">
        <v>226</v>
      </c>
      <c r="J5" s="72" t="s">
        <v>227</v>
      </c>
      <c r="K5" s="72" t="s">
        <v>228</v>
      </c>
      <c r="L5" s="72" t="s">
        <v>229</v>
      </c>
    </row>
    <row r="6" spans="1:12" ht="12.75">
      <c r="A6" s="282" t="s">
        <v>187</v>
      </c>
      <c r="B6" s="283"/>
      <c r="C6" s="283"/>
      <c r="D6" s="8">
        <v>1</v>
      </c>
      <c r="E6" s="9">
        <v>91897200</v>
      </c>
      <c r="F6" s="9">
        <v>-398420</v>
      </c>
      <c r="G6" s="9">
        <v>14506423</v>
      </c>
      <c r="H6" s="9">
        <v>65359491</v>
      </c>
      <c r="I6" s="9">
        <v>3327308</v>
      </c>
      <c r="J6" s="9">
        <v>-1223218</v>
      </c>
      <c r="K6" s="9">
        <v>0</v>
      </c>
      <c r="L6" s="9">
        <f>SUM(E6:K6)</f>
        <v>173468784</v>
      </c>
    </row>
    <row r="7" spans="1:12" ht="18.75" customHeight="1">
      <c r="A7" s="275" t="s">
        <v>188</v>
      </c>
      <c r="B7" s="276"/>
      <c r="C7" s="276"/>
      <c r="D7" s="1">
        <v>2</v>
      </c>
      <c r="E7" s="10"/>
      <c r="F7" s="10"/>
      <c r="G7" s="10"/>
      <c r="H7" s="10"/>
      <c r="I7" s="10"/>
      <c r="J7" s="10"/>
      <c r="K7" s="10"/>
      <c r="L7" s="10">
        <f>SUM(E7:K7)</f>
        <v>0</v>
      </c>
    </row>
    <row r="8" spans="1:12" ht="15.75" customHeight="1">
      <c r="A8" s="277" t="s">
        <v>189</v>
      </c>
      <c r="B8" s="278"/>
      <c r="C8" s="278"/>
      <c r="D8" s="1">
        <v>3</v>
      </c>
      <c r="E8" s="60">
        <f>SUM(E6:E7)</f>
        <v>91897200</v>
      </c>
      <c r="F8" s="60">
        <f aca="true" t="shared" si="0" ref="F8:L8">SUM(F6:F7)</f>
        <v>-398420</v>
      </c>
      <c r="G8" s="60">
        <f t="shared" si="0"/>
        <v>14506423</v>
      </c>
      <c r="H8" s="60">
        <f t="shared" si="0"/>
        <v>65359491</v>
      </c>
      <c r="I8" s="60">
        <f t="shared" si="0"/>
        <v>3327308</v>
      </c>
      <c r="J8" s="60">
        <f t="shared" si="0"/>
        <v>-1223218</v>
      </c>
      <c r="K8" s="60">
        <f t="shared" si="0"/>
        <v>0</v>
      </c>
      <c r="L8" s="60">
        <f t="shared" si="0"/>
        <v>173468784</v>
      </c>
    </row>
    <row r="9" spans="1:12" ht="14.25" customHeight="1">
      <c r="A9" s="275" t="s">
        <v>190</v>
      </c>
      <c r="B9" s="276"/>
      <c r="C9" s="276"/>
      <c r="D9" s="1">
        <v>4</v>
      </c>
      <c r="E9" s="10"/>
      <c r="F9" s="10"/>
      <c r="G9" s="10"/>
      <c r="H9" s="10"/>
      <c r="I9" s="10"/>
      <c r="J9" s="10"/>
      <c r="K9" s="10"/>
      <c r="L9" s="10">
        <f>SUM(E9:K9)</f>
        <v>0</v>
      </c>
    </row>
    <row r="10" spans="1:12" ht="26.25" customHeight="1">
      <c r="A10" s="275" t="s">
        <v>191</v>
      </c>
      <c r="B10" s="276"/>
      <c r="C10" s="276"/>
      <c r="D10" s="1">
        <v>5</v>
      </c>
      <c r="E10" s="10"/>
      <c r="F10" s="10"/>
      <c r="G10" s="10"/>
      <c r="H10" s="10"/>
      <c r="I10" s="10"/>
      <c r="J10" s="10">
        <v>5630869</v>
      </c>
      <c r="K10" s="10"/>
      <c r="L10" s="10">
        <f>SUM(E10:K10)</f>
        <v>5630869</v>
      </c>
    </row>
    <row r="11" spans="1:12" ht="18.75" customHeight="1">
      <c r="A11" s="275" t="s">
        <v>192</v>
      </c>
      <c r="B11" s="276"/>
      <c r="C11" s="276"/>
      <c r="D11" s="1">
        <v>6</v>
      </c>
      <c r="E11" s="10"/>
      <c r="F11" s="10"/>
      <c r="G11" s="10"/>
      <c r="H11" s="10"/>
      <c r="I11" s="10"/>
      <c r="J11" s="10"/>
      <c r="K11" s="10"/>
      <c r="L11" s="10">
        <f>SUM(E11:K11)</f>
        <v>0</v>
      </c>
    </row>
    <row r="12" spans="1:12" ht="18" customHeight="1">
      <c r="A12" s="275" t="s">
        <v>193</v>
      </c>
      <c r="B12" s="276"/>
      <c r="C12" s="276"/>
      <c r="D12" s="1">
        <v>7</v>
      </c>
      <c r="E12" s="10"/>
      <c r="F12" s="10"/>
      <c r="G12" s="10"/>
      <c r="H12" s="10">
        <v>159285</v>
      </c>
      <c r="I12" s="10"/>
      <c r="J12" s="10"/>
      <c r="K12" s="10"/>
      <c r="L12" s="10">
        <f>SUM(E12:K12)</f>
        <v>159285</v>
      </c>
    </row>
    <row r="13" spans="1:12" ht="24" customHeight="1">
      <c r="A13" s="277" t="s">
        <v>194</v>
      </c>
      <c r="B13" s="278"/>
      <c r="C13" s="278"/>
      <c r="D13" s="1">
        <v>8</v>
      </c>
      <c r="E13" s="60">
        <f>SUM(E9:E12)</f>
        <v>0</v>
      </c>
      <c r="F13" s="60">
        <f aca="true" t="shared" si="1" ref="F13:L13">SUM(F9:F12)</f>
        <v>0</v>
      </c>
      <c r="G13" s="60">
        <f t="shared" si="1"/>
        <v>0</v>
      </c>
      <c r="H13" s="60">
        <f t="shared" si="1"/>
        <v>159285</v>
      </c>
      <c r="I13" s="60">
        <f t="shared" si="1"/>
        <v>0</v>
      </c>
      <c r="J13" s="60">
        <f t="shared" si="1"/>
        <v>5630869</v>
      </c>
      <c r="K13" s="60">
        <f t="shared" si="1"/>
        <v>0</v>
      </c>
      <c r="L13" s="60">
        <f t="shared" si="1"/>
        <v>5790154</v>
      </c>
    </row>
    <row r="14" spans="1:12" ht="12.75">
      <c r="A14" s="275" t="s">
        <v>195</v>
      </c>
      <c r="B14" s="276"/>
      <c r="C14" s="276"/>
      <c r="D14" s="1">
        <v>9</v>
      </c>
      <c r="E14" s="10"/>
      <c r="F14" s="10"/>
      <c r="G14" s="10"/>
      <c r="H14" s="10"/>
      <c r="I14" s="10">
        <v>1279453</v>
      </c>
      <c r="J14" s="10"/>
      <c r="K14" s="10"/>
      <c r="L14" s="10">
        <f>SUM(E14:K14)</f>
        <v>1279453</v>
      </c>
    </row>
    <row r="15" spans="1:12" ht="12.75">
      <c r="A15" s="277" t="s">
        <v>196</v>
      </c>
      <c r="B15" s="278"/>
      <c r="C15" s="278"/>
      <c r="D15" s="1">
        <v>10</v>
      </c>
      <c r="E15" s="60">
        <f>SUM(E13:E14)</f>
        <v>0</v>
      </c>
      <c r="F15" s="60">
        <f aca="true" t="shared" si="2" ref="F15:L15">SUM(F13:F14)</f>
        <v>0</v>
      </c>
      <c r="G15" s="60">
        <f t="shared" si="2"/>
        <v>0</v>
      </c>
      <c r="H15" s="60">
        <f t="shared" si="2"/>
        <v>159285</v>
      </c>
      <c r="I15" s="60">
        <v>1279453</v>
      </c>
      <c r="J15" s="60">
        <f t="shared" si="2"/>
        <v>5630869</v>
      </c>
      <c r="K15" s="60">
        <f t="shared" si="2"/>
        <v>0</v>
      </c>
      <c r="L15" s="60">
        <f t="shared" si="2"/>
        <v>7069607</v>
      </c>
    </row>
    <row r="16" spans="1:12" ht="12.75">
      <c r="A16" s="275" t="s">
        <v>197</v>
      </c>
      <c r="B16" s="276"/>
      <c r="C16" s="276"/>
      <c r="D16" s="1">
        <v>11</v>
      </c>
      <c r="E16" s="10"/>
      <c r="F16" s="10"/>
      <c r="G16" s="10"/>
      <c r="H16" s="10"/>
      <c r="I16" s="10"/>
      <c r="J16" s="10"/>
      <c r="K16" s="10"/>
      <c r="L16" s="10">
        <f>SUM(E16:K16)</f>
        <v>0</v>
      </c>
    </row>
    <row r="17" spans="1:12" ht="12.75">
      <c r="A17" s="275" t="s">
        <v>198</v>
      </c>
      <c r="B17" s="276"/>
      <c r="C17" s="276"/>
      <c r="D17" s="1">
        <v>12</v>
      </c>
      <c r="E17" s="10"/>
      <c r="F17" s="10">
        <v>-3154801</v>
      </c>
      <c r="G17" s="10"/>
      <c r="H17" s="10"/>
      <c r="I17" s="10"/>
      <c r="J17" s="10"/>
      <c r="K17" s="10"/>
      <c r="L17" s="10">
        <f>SUM(E17:K17)</f>
        <v>-3154801</v>
      </c>
    </row>
    <row r="18" spans="1:12" ht="12.75">
      <c r="A18" s="275" t="s">
        <v>199</v>
      </c>
      <c r="B18" s="276"/>
      <c r="C18" s="276"/>
      <c r="D18" s="1">
        <v>13</v>
      </c>
      <c r="E18" s="10"/>
      <c r="F18" s="10"/>
      <c r="G18" s="10"/>
      <c r="H18" s="10"/>
      <c r="I18" s="10"/>
      <c r="J18" s="10"/>
      <c r="K18" s="10"/>
      <c r="L18" s="10">
        <f>SUM(E18:K18)</f>
        <v>0</v>
      </c>
    </row>
    <row r="19" spans="1:12" ht="12.75">
      <c r="A19" s="275" t="s">
        <v>200</v>
      </c>
      <c r="B19" s="276"/>
      <c r="C19" s="276"/>
      <c r="D19" s="1">
        <v>14</v>
      </c>
      <c r="E19" s="10"/>
      <c r="F19" s="10"/>
      <c r="G19" s="10"/>
      <c r="H19" s="10">
        <v>3327308</v>
      </c>
      <c r="I19" s="10">
        <v>-3327308</v>
      </c>
      <c r="J19" s="10"/>
      <c r="K19" s="10"/>
      <c r="L19" s="10">
        <f>SUM(E19:K19)</f>
        <v>0</v>
      </c>
    </row>
    <row r="20" spans="1:12" ht="12.75">
      <c r="A20" s="275" t="s">
        <v>201</v>
      </c>
      <c r="B20" s="276"/>
      <c r="C20" s="276"/>
      <c r="D20" s="1">
        <v>15</v>
      </c>
      <c r="E20" s="10"/>
      <c r="F20" s="10"/>
      <c r="G20" s="10"/>
      <c r="H20" s="10"/>
      <c r="I20" s="10"/>
      <c r="J20" s="10"/>
      <c r="K20" s="10"/>
      <c r="L20" s="10">
        <f>SUM(E20:K20)</f>
        <v>0</v>
      </c>
    </row>
    <row r="21" spans="1:12" ht="12.75">
      <c r="A21" s="277" t="s">
        <v>202</v>
      </c>
      <c r="B21" s="278"/>
      <c r="C21" s="278"/>
      <c r="D21" s="1">
        <v>16</v>
      </c>
      <c r="E21" s="60">
        <f>SUM(E19:E20)</f>
        <v>0</v>
      </c>
      <c r="F21" s="60">
        <f aca="true" t="shared" si="3" ref="F21:L21">SUM(F19:F20)</f>
        <v>0</v>
      </c>
      <c r="G21" s="60">
        <f t="shared" si="3"/>
        <v>0</v>
      </c>
      <c r="H21" s="60">
        <f t="shared" si="3"/>
        <v>3327308</v>
      </c>
      <c r="I21" s="60">
        <f t="shared" si="3"/>
        <v>-3327308</v>
      </c>
      <c r="J21" s="60">
        <f t="shared" si="3"/>
        <v>0</v>
      </c>
      <c r="K21" s="60">
        <f t="shared" si="3"/>
        <v>0</v>
      </c>
      <c r="L21" s="60">
        <f t="shared" si="3"/>
        <v>0</v>
      </c>
    </row>
    <row r="22" spans="1:12" ht="25.5" customHeight="1">
      <c r="A22" s="279" t="s">
        <v>245</v>
      </c>
      <c r="B22" s="280"/>
      <c r="C22" s="280"/>
      <c r="D22" s="4">
        <v>17</v>
      </c>
      <c r="E22" s="59">
        <f>E8+E15+E16+E17+E18+E21</f>
        <v>91897200</v>
      </c>
      <c r="F22" s="59">
        <f aca="true" t="shared" si="4" ref="F22:K22">F8+F15+F16+F17+F18+F21</f>
        <v>-3553221</v>
      </c>
      <c r="G22" s="59">
        <f t="shared" si="4"/>
        <v>14506423</v>
      </c>
      <c r="H22" s="59">
        <f t="shared" si="4"/>
        <v>68846084</v>
      </c>
      <c r="I22" s="59">
        <f t="shared" si="4"/>
        <v>1279453</v>
      </c>
      <c r="J22" s="59">
        <f t="shared" si="4"/>
        <v>4407651</v>
      </c>
      <c r="K22" s="59">
        <f t="shared" si="4"/>
        <v>0</v>
      </c>
      <c r="L22" s="59">
        <f>L8+L15+L16+L17+L18+L21</f>
        <v>177383590</v>
      </c>
    </row>
    <row r="23" spans="1:12" ht="12.75">
      <c r="A23" s="271" t="s">
        <v>235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</row>
  </sheetData>
  <sheetProtection/>
  <protectedRanges>
    <protectedRange sqref="E2:F2 H2:I2" name="Range1_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B25" sqref="B25"/>
    </sheetView>
  </sheetViews>
  <sheetFormatPr defaultColWidth="9.140625" defaultRowHeight="12.75"/>
  <cols>
    <col min="1" max="16384" width="9.140625" style="15" customWidth="1"/>
  </cols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85" t="s">
        <v>219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86" t="s">
        <v>236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">
      <c r="A24" s="41"/>
      <c r="B24" s="41"/>
      <c r="C24" s="41"/>
      <c r="D24" s="41"/>
      <c r="E24" s="41"/>
      <c r="F24" s="41"/>
      <c r="G24" s="41"/>
      <c r="H24" s="41"/>
      <c r="I24" s="42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korisnik</cp:lastModifiedBy>
  <cp:lastPrinted>2012-10-30T13:11:42Z</cp:lastPrinted>
  <dcterms:created xsi:type="dcterms:W3CDTF">2008-10-17T11:51:54Z</dcterms:created>
  <dcterms:modified xsi:type="dcterms:W3CDTF">2012-10-30T14:01:32Z</dcterms:modified>
  <cp:category/>
  <cp:version/>
  <cp:contentType/>
  <cp:contentStatus/>
</cp:coreProperties>
</file>