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upres\Desktop\TFI KI 30.09.2023\"/>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3040" windowHeight="765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63" i="26" l="1"/>
  <c r="J47" i="27"/>
  <c r="J42" i="27"/>
  <c r="J46" i="27" s="1"/>
  <c r="H42" i="27"/>
  <c r="H46" i="27" s="1"/>
  <c r="I42" i="27"/>
  <c r="I46" i="27" s="1"/>
  <c r="K42" i="27"/>
  <c r="K46" i="27" s="1"/>
  <c r="K47" i="27"/>
  <c r="I47" i="27"/>
  <c r="H47" i="27"/>
  <c r="I40" i="26"/>
  <c r="H40" i="26"/>
  <c r="I63" i="26"/>
  <c r="I78" i="26" s="1"/>
  <c r="H78" i="26"/>
  <c r="R26" i="29"/>
  <c r="H60" i="28"/>
  <c r="H63" i="28" s="1"/>
  <c r="I60" i="28"/>
  <c r="I63" i="28" s="1"/>
  <c r="R9" i="29"/>
  <c r="J69" i="27" l="1"/>
  <c r="I69" i="27"/>
  <c r="H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<sst xmlns="http://schemas.openxmlformats.org/spreadsheetml/2006/main" count="342" uniqueCount="303">
  <si>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</si>
  <si>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</si>
  <si>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</si>
  <si>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</si>
  <si>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</si>
  <si>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</si>
  <si>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</si>
  <si>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</si>
  <si>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</si>
  <si>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</si>
  <si>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</si>
  <si>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</si>
  <si>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</si>
  <si>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</si>
  <si>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</si>
  <si>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</si>
  <si>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</si>
  <si>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</si>
  <si>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</si>
  <si>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</si>
  <si>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</si>
  <si>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</si>
  <si>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</si>
  <si>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</si>
  <si>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</si>
  <si>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</si>
  <si>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</si>
  <si>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</si>
  <si>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</si>
  <si>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</si>
  <si>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</si>
  <si>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</si>
  <si>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</si>
  <si>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</si>
  <si>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</si>
  <si>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</si>
  <si>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</si>
  <si>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</si>
  <si>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</si>
  <si>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</si>
  <si>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</si>
  <si>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</si>
  <si>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</si>
  <si>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</si>
  <si>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</si>
  <si>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</si>
  <si>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</si>
  <si>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</si>
  <si>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</si>
  <si>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</si>
  <si>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</si>
  <si>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</si>
  <si>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</si>
  <si>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</si>
  <si>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</si>
  <si>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</si>
  <si>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</si>
  <si>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</si>
  <si>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</si>
  <si>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</si>
  <si>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</si>
  <si>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</si>
  <si>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</si>
  <si>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</si>
  <si>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</si>
  <si>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</si>
  <si>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</si>
  <si>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</si>
  <si>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</si>
  <si>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</si>
  <si>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</si>
  <si>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</si>
  <si>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</si>
  <si>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</si>
  <si>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</si>
  <si>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</si>
  <si>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</si>
  <si>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</si>
  <si>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</si>
  <si>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</si>
  <si>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</si>
  <si>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</si>
  <si>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</si>
  <si>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</si>
  <si>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</si>
  <si>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</si>
  <si>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</si>
  <si>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</si>
  <si>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</si>
  <si>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</si>
  <si>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</si>
  <si>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</si>
  <si>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</si>
  <si>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</si>
  <si>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</si>
  <si>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</si>
  <si>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</si>
  <si>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</si>
  <si>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</si>
  <si>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</si>
  <si>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</si>
  <si>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</si>
  <si>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</si>
  <si>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</si>
  <si>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</si>
  <si>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</si>
  <si>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</si>
  <si>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</si>
  <si>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</si>
  <si>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</si>
  <si>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</si>
  <si>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</si>
  <si>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</si>
  <si>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</si>
  <si>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</si>
  <si>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</si>
  <si>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</si>
  <si>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</si>
  <si>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</si>
  <si>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</si>
  <si>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</si>
  <si>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</si>
  <si>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</si>
  <si>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</si>
  <si>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</si>
  <si>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</si>
  <si>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</si>
  <si>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</si>
  <si>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</si>
  <si>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</si>
  <si>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</si>
  <si>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</si>
  <si>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</si>
  <si>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</si>
  <si>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</si>
  <si>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</si>
  <si>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</si>
  <si>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</si>
  <si>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</si>
  <si>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</si>
  <si>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</si>
  <si>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</si>
  <si>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</si>
  <si>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</si>
  <si>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</si>
  <si>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</si>
  <si>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</si>
  <si>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</si>
  <si>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</si>
  <si>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</si>
  <si>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</si>
  <si>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</si>
  <si>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</si>
  <si>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</si>
  <si>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</si>
  <si>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</si>
  <si>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</si>
  <si>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</si>
  <si>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</si>
  <si>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</si>
  <si>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</si>
  <si>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</si>
  <si>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</si>
  <si>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</si>
  <si>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</si>
  <si>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</si>
  <si>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</si>
  <si>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</si>
  <si>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</si>
  <si>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</si>
  <si>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</si>
  <si>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</si>
  <si>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</si>
  <si>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</si>
  <si>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</si>
  <si>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</si>
  <si>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</si>
  <si>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</si>
  <si>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</si>
  <si>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</si>
  <si>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</si>
  <si>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</si>
  <si>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</si>
  <si>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</si>
  <si>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</si>
  <si>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</si>
  <si>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</si>
  <si>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</si>
  <si>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</si>
  <si>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</si>
  <si>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</si>
  <si>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</si>
  <si>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</si>
  <si>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</si>
  <si>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</si>
  <si>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</si>
  <si>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</si>
  <si>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</si>
  <si>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</si>
  <si>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</si>
  <si>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</si>
  <si>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</si>
  <si>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</si>
  <si>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</si>
  <si>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</si>
  <si>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</si>
  <si>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</si>
  <si>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</si>
  <si>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</si>
  <si>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</si>
  <si>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</si>
  <si>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</si>
  <si>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</si>
  <si>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</si>
  <si>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</si>
  <si>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</si>
  <si>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</si>
  <si>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</si>
  <si>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</si>
  <si>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</si>
  <si>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</si>
  <si>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</si>
  <si>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</si>
  <si>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</si>
  <si>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</si>
  <si>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</si>
  <si>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</si>
  <si>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</si>
  <si>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</si>
  <si>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</si>
  <si>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</si>
  <si>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</si>
  <si>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</si>
  <si>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</si>
  <si>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</si>
  <si>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</si>
  <si>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</si>
  <si>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</si>
  <si>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</si>
  <si>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</si>
  <si>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</si>
  <si>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</si>
  <si>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</si>
  <si>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</si>
  <si>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</si>
  <si>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</si>
  <si>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</si>
  <si>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</si>
  <si>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</si>
  <si>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</si>
  <si>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</si>
  <si>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</si>
  <si>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</si>
  <si>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</si>
  <si>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</si>
  <si>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</si>
  <si>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</si>
  <si>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</si>
  <si>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</si>
  <si>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</si>
  <si>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</si>
  <si>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</si>
  <si>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</si>
  <si>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</si>
  <si>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</si>
  <si>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</si>
  <si>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</si>
  <si>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</si>
  <si>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</si>
  <si>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</si>
  <si>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</si>
  <si>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</si>
  <si>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</si>
  <si>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</si>
  <si>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</si>
  <si>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</si>
  <si>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</si>
  <si>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</si>
  <si>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</si>
  <si>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</si>
  <si>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</si>
  <si>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</si>
  <si>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</si>
  <si>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54930031QFC4ME17BK12</t>
  </si>
  <si>
    <t>3999092</t>
  </si>
  <si>
    <t>HR</t>
  </si>
  <si>
    <t>10000576</t>
  </si>
  <si>
    <t>42252496579</t>
  </si>
  <si>
    <t>1057</t>
  </si>
  <si>
    <t>SLATINSKA BANKA D.D.</t>
  </si>
  <si>
    <t>SLATINA</t>
  </si>
  <si>
    <t>VLADIMIRA NAZORA 2</t>
  </si>
  <si>
    <t>slatinska-banka@slatinska-banka.hr</t>
  </si>
  <si>
    <t>www.slatinska-banka.hr</t>
  </si>
  <si>
    <t>TOMISLAV GORIČKI</t>
  </si>
  <si>
    <t>033/637-000</t>
  </si>
  <si>
    <t>financije@slatinska-banka.hr</t>
  </si>
  <si>
    <t>PKF FACT REVIZIJA d.o.o.</t>
  </si>
  <si>
    <t>Jeni Krstičević</t>
  </si>
  <si>
    <t>Obveznik: SLATINSKA BANKA d.d. SLATINA</t>
  </si>
  <si>
    <t xml:space="preserve">stanje na dan 30.09.2023 </t>
  </si>
  <si>
    <t>u razdoblju 01.01.2023 do 30.09.2023</t>
  </si>
  <si>
    <t xml:space="preserve">BILJEŠKE UZ FINANCIJSKE IZVJEŠTAJE - TFI
(sastavljaju se za tromjesečna izvještajna razdoblja)
Naziv izdavatelja:   SLATINSKA BANKA d.d. 
OIB:   42252496579
Izvještajno razdoblje: 01.01.2023 - 30.09.2023.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2023.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493 tisuća EUR.
Bilješka 4: Događaji nakon datuma bilance 31.12.2022.
Banka je donijela odluku o promjeni poslovnog modela dužničkih vrijednosnih papira iz modela koji se drži radi naplate i prodaje te mjeri po fer vrijednosti kroz ostalu sveobuhvatnu dobit u model koji se drži radi naplate, a mjeri po amortiziranom trošku od 01.01.2023. godine. 
Promjenom poslovnog modela Banka je napravila i reklasifikaciju portfelja dužničkih vrijednosnih papira koji su bili raspoređeni u poslovni model držanja radi prikupljanja novčanih tokova i prodaje u poslovni model držanje radi naplate (prikupljanja novčanih tokova) sukladno točki 4.4.1. u sklopu Međunarodnog standarda financijskog izvještavanja 9 (MSFI 9): Financijski instrumenti. 
Izvršena je i provjera postupka promjene poslovnog modela u skladu sa zahtjevima MSFI 9 te su zadovoljeni kriteriji za reklasifikaciju dužničkih vrijednosnih papira koji se mjere po fer vrijednosti kroz ostalu sveobuhvatnu dobit u model dužničkih vrijednosnih papira koji se mjere po amortiziranom trošku. 
Financijski efekti od promjene poslovnog modela koje su provedene u siječnju 2023. godine sastoje se od smanjenja portfelja dužničkih vrijednosnih papira koji se mjere po fer vrijednosti kroz ostalu sveobuhvatnu dobit za 210 milijuna kuna (27,8 mio EUR), uvećanja portfelja vrijednosnih papira koji se mjere po amortiziranom trošku za 228,2 milijuna kuna (30,3 mil EUR) te povećanje akumulirane sveobuhvatne dobiti u kapitalu i rezervama za 18,2 milijuna kuna (2,4 mil EUR). Navedene promjene  vidljive su u izvještajima sa stanjem na dan 31. ožujka 2023.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</si>
</sst>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7">
    <xf numFmtId="0" fontId="0" fillId="0" borderId="0"/>
    <xf numFmtId="0" fontId="10" fillId="0" borderId="0">
      <alignment vertical="top"/>
    </xf>
    <xf numFmtId="0" fontId="13" fillId="0" borderId="0" applyNumberFormat="0" applyFill="0" applyBorder="0" applyAlignment="0" applyProtection="0">
      <alignment vertical="top"/>
      <protection locked="0"/>
    </xf>
    <xf numFmtId="0" fontId="14" fillId="0" borderId="0"/>
    <xf numFmtId="0" fontId="4" fillId="0" borderId="0"/>
    <xf numFmtId="0" fontId="5" fillId="0" borderId="0"/>
    <xf numFmtId="0" fontId="5" fillId="0" borderId="0"/>
    <xf numFmtId="0" fontId="34" fillId="0" borderId="0"/>
    <xf numFmtId="0" fontId="3" fillId="0" borderId="0"/>
    <xf numFmtId="0" fontId="2" fillId="0" borderId="0"/>
    <xf numFmtId="0" fontId="34" fillId="0" borderId="0"/>
    <xf numFmtId="0" fontId="2" fillId="0" borderId="0"/>
    <xf numFmtId="0" fontId="5" fillId="0" borderId="0"/>
    <xf numFmtId="0" fontId="1" fillId="0" borderId="0"/>
    <xf numFmtId="0" fontId="1" fillId="0" borderId="0"/>
    <xf numFmtId="0" fontId="1" fillId="0" borderId="0"/>
    <xf numFmtId="0" fontId="1" fillId="0" borderId="0"/>
  </cellStyleXfs>
  <cellXfs count="277">
    <xf numFmtId="0" fontId="0" fillId="0" borderId="0" xfId="0"/>
    <xf numFmtId="3" fontId="9" fillId="0" borderId="0" xfId="1" applyNumberFormat="1" applyFont="1" applyFill="1" applyBorder="1" applyAlignment="1" applyProtection="1">
      <alignment horizontal="center" vertical="center"/>
    </xf>
    <xf numFmtId="0" fontId="22" fillId="9" borderId="6" xfId="4" applyFont="1" applyFill="1" applyBorder="1"/>
    <xf numFmtId="0" fontId="4" fillId="9" borderId="7" xfId="4" applyFill="1" applyBorder="1"/>
    <xf numFmtId="0" fontId="4" fillId="0" borderId="0" xfId="4"/>
    <xf numFmtId="0" fontId="24" fillId="9" borderId="8" xfId="4" applyFont="1" applyFill="1" applyBorder="1" applyAlignment="1">
      <alignment horizontal="center" vertical="center"/>
    </xf>
    <xf numFmtId="0" fontId="24" fillId="9" borderId="0" xfId="4" applyFont="1" applyFill="1" applyBorder="1" applyAlignment="1">
      <alignment horizontal="center" vertical="center"/>
    </xf>
    <xf numFmtId="0" fontId="24" fillId="9" borderId="9" xfId="4" applyFont="1" applyFill="1" applyBorder="1" applyAlignment="1">
      <alignment horizontal="center" vertical="center"/>
    </xf>
    <xf numFmtId="0" fontId="8" fillId="9" borderId="0" xfId="4" applyFont="1" applyFill="1" applyBorder="1" applyAlignment="1">
      <alignment horizontal="center" vertical="center"/>
    </xf>
    <xf numFmtId="0" fontId="8" fillId="9" borderId="11" xfId="4" applyFont="1" applyFill="1" applyBorder="1" applyAlignment="1">
      <alignment vertical="center"/>
    </xf>
    <xf numFmtId="0" fontId="27" fillId="0" borderId="0" xfId="4" applyFont="1" applyFill="1"/>
    <xf numFmtId="0" fontId="7" fillId="9" borderId="8" xfId="4" applyFont="1" applyFill="1" applyBorder="1" applyAlignment="1">
      <alignment vertical="center" wrapText="1"/>
    </xf>
    <xf numFmtId="0" fontId="7" fillId="9" borderId="0" xfId="4" applyFont="1" applyFill="1" applyBorder="1" applyAlignment="1">
      <alignment horizontal="right" vertical="center" wrapText="1"/>
    </xf>
    <xf numFmtId="0" fontId="7" fillId="9" borderId="0" xfId="4" applyFont="1" applyFill="1" applyBorder="1" applyAlignment="1">
      <alignment vertical="center" wrapText="1"/>
    </xf>
    <xf numFmtId="14" fontId="7" fillId="11" borderId="0" xfId="4" applyNumberFormat="1" applyFont="1" applyFill="1" applyBorder="1" applyAlignment="1" applyProtection="1">
      <alignment horizontal="center" vertical="center"/>
      <protection locked="0"/>
    </xf>
    <xf numFmtId="1" fontId="7" fillId="11" borderId="0" xfId="4" applyNumberFormat="1" applyFont="1" applyFill="1" applyBorder="1" applyAlignment="1" applyProtection="1">
      <alignment horizontal="center" vertical="center"/>
      <protection locked="0"/>
    </xf>
    <xf numFmtId="0" fontId="8" fillId="9" borderId="9" xfId="4" applyFont="1" applyFill="1" applyBorder="1" applyAlignment="1">
      <alignment vertical="center"/>
    </xf>
    <xf numFmtId="14" fontId="7" fillId="12" borderId="0" xfId="4" applyNumberFormat="1" applyFont="1" applyFill="1" applyBorder="1" applyAlignment="1" applyProtection="1">
      <alignment horizontal="center" vertical="center"/>
      <protection locked="0"/>
    </xf>
    <xf numFmtId="0" fontId="4" fillId="13" borderId="0" xfId="4" applyFill="1"/>
    <xf numFmtId="1" fontId="7" fillId="10" borderId="10" xfId="4" applyNumberFormat="1" applyFont="1" applyFill="1" applyBorder="1" applyAlignment="1" applyProtection="1">
      <alignment horizontal="center" vertical="center"/>
      <protection locked="0"/>
    </xf>
    <xf numFmtId="1" fontId="7" fillId="12" borderId="0" xfId="4" applyNumberFormat="1" applyFont="1" applyFill="1" applyBorder="1" applyAlignment="1" applyProtection="1">
      <alignment horizontal="center" vertical="center"/>
      <protection locked="0"/>
    </xf>
    <xf numFmtId="0" fontId="4" fillId="9" borderId="9" xfId="4" applyFill="1" applyBorder="1"/>
    <xf numFmtId="0" fontId="25" fillId="9" borderId="8" xfId="4" applyFont="1" applyFill="1" applyBorder="1" applyAlignment="1">
      <alignment wrapText="1"/>
    </xf>
    <xf numFmtId="0" fontId="25" fillId="9" borderId="9" xfId="4" applyFont="1" applyFill="1" applyBorder="1" applyAlignment="1">
      <alignment wrapText="1"/>
    </xf>
    <xf numFmtId="0" fontId="25" fillId="9" borderId="8" xfId="4" applyFont="1" applyFill="1" applyBorder="1"/>
    <xf numFmtId="0" fontId="25" fillId="9" borderId="0" xfId="4" applyFont="1" applyFill="1" applyBorder="1"/>
    <xf numFmtId="0" fontId="25" fillId="9" borderId="0" xfId="4" applyFont="1" applyFill="1" applyBorder="1" applyAlignment="1">
      <alignment wrapText="1"/>
    </xf>
    <xf numFmtId="0" fontId="25" fillId="9" borderId="9" xfId="4" applyFont="1" applyFill="1" applyBorder="1"/>
    <xf numFmtId="0" fontId="8" fillId="9" borderId="0" xfId="4" applyFont="1" applyFill="1" applyBorder="1" applyAlignment="1">
      <alignment horizontal="right" vertical="center" wrapText="1"/>
    </xf>
    <xf numFmtId="0" fontId="26" fillId="9" borderId="9" xfId="4" applyFont="1" applyFill="1" applyBorder="1" applyAlignment="1">
      <alignment vertical="center"/>
    </xf>
    <xf numFmtId="0" fontId="8" fillId="9" borderId="8" xfId="4" applyFont="1" applyFill="1" applyBorder="1" applyAlignment="1">
      <alignment horizontal="right" vertical="center" wrapText="1"/>
    </xf>
    <xf numFmtId="0" fontId="26" fillId="9" borderId="0" xfId="4" applyFont="1" applyFill="1" applyBorder="1" applyAlignment="1">
      <alignment vertical="center"/>
    </xf>
    <xf numFmtId="0" fontId="25" fillId="9" borderId="0" xfId="4" applyFont="1" applyFill="1" applyBorder="1" applyAlignment="1">
      <alignment vertical="top"/>
    </xf>
    <xf numFmtId="0" fontId="7" fillId="10" borderId="10" xfId="4" applyFont="1" applyFill="1" applyBorder="1" applyAlignment="1" applyProtection="1">
      <alignment horizontal="center" vertical="center"/>
      <protection locked="0"/>
    </xf>
    <xf numFmtId="0" fontId="7" fillId="9" borderId="0" xfId="4" applyFont="1" applyFill="1" applyBorder="1" applyAlignment="1">
      <alignment vertical="center"/>
    </xf>
    <xf numFmtId="0" fontId="25" fillId="9" borderId="0" xfId="4" applyFont="1" applyFill="1" applyBorder="1" applyAlignment="1">
      <alignment vertical="center"/>
    </xf>
    <xf numFmtId="0" fontId="25" fillId="9" borderId="9" xfId="4" applyFont="1" applyFill="1" applyBorder="1" applyAlignment="1">
      <alignment vertical="center"/>
    </xf>
    <xf numFmtId="0" fontId="25" fillId="9" borderId="0" xfId="4" applyFont="1" applyFill="1" applyBorder="1" applyAlignment="1"/>
    <xf numFmtId="0" fontId="28" fillId="9" borderId="0" xfId="4" applyFont="1" applyFill="1" applyBorder="1" applyAlignment="1">
      <alignment vertical="center"/>
    </xf>
    <xf numFmtId="0" fontId="28" fillId="9" borderId="9" xfId="4" applyFont="1" applyFill="1" applyBorder="1" applyAlignment="1">
      <alignment vertical="center"/>
    </xf>
    <xf numFmtId="0" fontId="7"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25" fillId="9" borderId="8" xfId="4" applyFont="1" applyFill="1" applyBorder="1" applyAlignment="1">
      <alignment vertical="top"/>
    </xf>
    <xf numFmtId="0" fontId="28" fillId="9" borderId="9" xfId="4" applyFont="1" applyFill="1" applyBorder="1"/>
    <xf numFmtId="0" fontId="4" fillId="9" borderId="13" xfId="4" applyFill="1" applyBorder="1"/>
    <xf numFmtId="0" fontId="4" fillId="9" borderId="14" xfId="4" applyFill="1" applyBorder="1"/>
    <xf numFmtId="0" fontId="4" fillId="9" borderId="12" xfId="4" applyFill="1" applyBorder="1"/>
    <xf numFmtId="49" fontId="7" fillId="10" borderId="10" xfId="4" applyNumberFormat="1" applyFont="1" applyFill="1" applyBorder="1" applyAlignment="1" applyProtection="1">
      <alignment horizontal="center" vertical="center"/>
      <protection locked="0"/>
    </xf>
    <xf numFmtId="0" fontId="17" fillId="3" borderId="1" xfId="3" applyFont="1" applyFill="1" applyBorder="1" applyAlignment="1" applyProtection="1">
      <alignment horizontal="center" vertical="center"/>
    </xf>
    <xf numFmtId="3" fontId="17" fillId="3" borderId="1" xfId="3"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3" fontId="5" fillId="0" borderId="0" xfId="5" applyNumberFormat="1" applyProtection="1"/>
    <xf numFmtId="0" fontId="5" fillId="0" borderId="0" xfId="5" applyProtection="1"/>
    <xf numFmtId="0" fontId="7" fillId="3" borderId="3" xfId="5" applyFont="1" applyFill="1" applyBorder="1" applyAlignment="1" applyProtection="1">
      <alignment horizontal="center" vertical="center" wrapText="1"/>
    </xf>
    <xf numFmtId="3" fontId="17" fillId="3" borderId="4" xfId="5" applyNumberFormat="1" applyFont="1" applyFill="1" applyBorder="1" applyAlignment="1" applyProtection="1">
      <alignment horizontal="center" vertical="center" wrapText="1"/>
    </xf>
    <xf numFmtId="3" fontId="17" fillId="3" borderId="3" xfId="5" applyNumberFormat="1" applyFont="1" applyFill="1" applyBorder="1" applyAlignment="1" applyProtection="1">
      <alignment horizontal="center" vertical="center" wrapText="1"/>
    </xf>
    <xf numFmtId="0" fontId="17" fillId="3" borderId="2" xfId="5" applyFont="1" applyFill="1" applyBorder="1" applyAlignment="1" applyProtection="1">
      <alignment horizontal="center" vertical="center"/>
    </xf>
    <xf numFmtId="3" fontId="17" fillId="3" borderId="2" xfId="5" applyNumberFormat="1" applyFont="1" applyFill="1" applyBorder="1" applyAlignment="1" applyProtection="1">
      <alignment horizontal="center" vertical="center" wrapText="1"/>
    </xf>
    <xf numFmtId="164" fontId="17" fillId="14" borderId="1" xfId="5" applyNumberFormat="1" applyFont="1" applyFill="1" applyBorder="1" applyAlignment="1" applyProtection="1">
      <alignment horizontal="center" vertical="center"/>
    </xf>
    <xf numFmtId="3" fontId="29" fillId="14" borderId="1" xfId="5" applyNumberFormat="1" applyFont="1" applyFill="1" applyBorder="1" applyAlignment="1" applyProtection="1">
      <alignment horizontal="right" vertical="center" shrinkToFit="1"/>
    </xf>
    <xf numFmtId="164" fontId="17" fillId="0" borderId="1" xfId="5" applyNumberFormat="1" applyFont="1" applyFill="1" applyBorder="1" applyAlignment="1" applyProtection="1">
      <alignment horizontal="center" vertical="center"/>
    </xf>
    <xf numFmtId="3" fontId="6" fillId="0" borderId="1" xfId="5" applyNumberFormat="1" applyFont="1" applyFill="1" applyBorder="1" applyAlignment="1" applyProtection="1">
      <alignment horizontal="right" vertical="center" shrinkToFit="1"/>
      <protection locked="0"/>
    </xf>
    <xf numFmtId="3" fontId="20" fillId="14" borderId="1" xfId="5" applyNumberFormat="1" applyFont="1" applyFill="1" applyBorder="1" applyAlignment="1" applyProtection="1">
      <alignment horizontal="right" vertical="center" shrinkToFit="1"/>
    </xf>
    <xf numFmtId="3" fontId="17" fillId="14" borderId="1" xfId="5" applyNumberFormat="1" applyFont="1" applyFill="1" applyBorder="1" applyAlignment="1" applyProtection="1">
      <alignment horizontal="right" vertical="center" shrinkToFit="1"/>
    </xf>
    <xf numFmtId="3" fontId="5" fillId="0" borderId="0" xfId="6" applyNumberFormat="1" applyProtection="1"/>
    <xf numFmtId="0" fontId="5" fillId="0" borderId="0" xfId="6" applyProtection="1"/>
    <xf numFmtId="0" fontId="17" fillId="3" borderId="1" xfId="6" applyFont="1" applyFill="1" applyBorder="1" applyAlignment="1" applyProtection="1">
      <alignment horizontal="center" vertical="center"/>
    </xf>
    <xf numFmtId="3" fontId="17" fillId="3" borderId="1" xfId="6" applyNumberFormat="1" applyFont="1" applyFill="1" applyBorder="1" applyAlignment="1" applyProtection="1">
      <alignment horizontal="center" vertical="center" wrapText="1"/>
    </xf>
    <xf numFmtId="164" fontId="17" fillId="0"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vertical="center" shrinkToFit="1"/>
      <protection locked="0"/>
    </xf>
    <xf numFmtId="164" fontId="17" fillId="14" borderId="1" xfId="6" applyNumberFormat="1" applyFont="1" applyFill="1" applyBorder="1" applyAlignment="1" applyProtection="1">
      <alignment horizontal="center" vertical="center"/>
    </xf>
    <xf numFmtId="3" fontId="29" fillId="14" borderId="1" xfId="6" applyNumberFormat="1" applyFont="1" applyFill="1" applyBorder="1" applyAlignment="1" applyProtection="1">
      <alignment vertical="center" shrinkToFit="1"/>
    </xf>
    <xf numFmtId="0" fontId="5" fillId="0" borderId="0" xfId="6" applyFont="1" applyProtection="1"/>
    <xf numFmtId="3" fontId="8" fillId="0" borderId="1" xfId="6" applyNumberFormat="1" applyFont="1" applyFill="1" applyBorder="1" applyAlignment="1" applyProtection="1">
      <alignment vertical="center" shrinkToFit="1"/>
    </xf>
    <xf numFmtId="3" fontId="20" fillId="0" borderId="1" xfId="6" applyNumberFormat="1" applyFont="1" applyFill="1" applyBorder="1" applyAlignment="1" applyProtection="1">
      <alignment vertical="center" shrinkToFit="1"/>
      <protection locked="0"/>
    </xf>
    <xf numFmtId="3" fontId="20" fillId="14" borderId="1" xfId="6" applyNumberFormat="1" applyFont="1" applyFill="1" applyBorder="1" applyAlignment="1" applyProtection="1">
      <alignment vertical="center" shrinkToFit="1"/>
    </xf>
    <xf numFmtId="3" fontId="20" fillId="6" borderId="1" xfId="6" applyNumberFormat="1" applyFont="1" applyFill="1" applyBorder="1" applyAlignment="1" applyProtection="1">
      <alignment horizontal="right" vertical="center" shrinkToFit="1"/>
      <protection locked="0"/>
    </xf>
    <xf numFmtId="0" fontId="7" fillId="3" borderId="1" xfId="6" applyFont="1" applyFill="1" applyBorder="1" applyAlignment="1" applyProtection="1">
      <alignment horizontal="center" vertical="center" wrapText="1"/>
    </xf>
    <xf numFmtId="3" fontId="6" fillId="0" borderId="1" xfId="6" applyNumberFormat="1" applyFont="1" applyFill="1" applyBorder="1" applyAlignment="1" applyProtection="1">
      <alignment horizontal="right" vertical="center" shrinkToFit="1"/>
      <protection locked="0"/>
    </xf>
    <xf numFmtId="3" fontId="19" fillId="7" borderId="1" xfId="6" applyNumberFormat="1" applyFont="1" applyFill="1" applyBorder="1" applyAlignment="1" applyProtection="1">
      <alignment horizontal="right" vertical="center" shrinkToFit="1"/>
    </xf>
    <xf numFmtId="3" fontId="19" fillId="7" borderId="1" xfId="6" applyNumberFormat="1" applyFont="1" applyFill="1" applyBorder="1" applyAlignment="1" applyProtection="1">
      <alignment horizontal="right" vertical="center" shrinkToFit="1"/>
      <protection locked="0"/>
    </xf>
    <xf numFmtId="3" fontId="5" fillId="0" borderId="0" xfId="1" applyNumberFormat="1" applyFont="1" applyAlignment="1" applyProtection="1">
      <alignment wrapText="1"/>
    </xf>
    <xf numFmtId="3" fontId="5" fillId="0" borderId="0" xfId="6" applyNumberFormat="1" applyFont="1" applyProtection="1"/>
    <xf numFmtId="0" fontId="5" fillId="0" borderId="0" xfId="6" applyFont="1" applyBorder="1" applyAlignment="1" applyProtection="1">
      <alignment horizontal="center" vertical="center" wrapText="1"/>
    </xf>
    <xf numFmtId="14" fontId="9" fillId="2" borderId="0" xfId="1" applyNumberFormat="1" applyFont="1" applyFill="1" applyBorder="1" applyAlignment="1" applyProtection="1">
      <alignment horizontal="center" vertical="center"/>
    </xf>
    <xf numFmtId="3" fontId="5" fillId="0" borderId="0" xfId="6" applyNumberFormat="1" applyFont="1" applyBorder="1" applyAlignment="1" applyProtection="1">
      <alignment horizontal="center" vertical="center" wrapText="1"/>
    </xf>
    <xf numFmtId="3" fontId="5" fillId="0" borderId="0" xfId="1" applyNumberFormat="1" applyFont="1" applyBorder="1" applyAlignment="1" applyProtection="1">
      <alignment wrapText="1"/>
    </xf>
    <xf numFmtId="3" fontId="30" fillId="3" borderId="1" xfId="6" applyNumberFormat="1" applyFont="1" applyFill="1" applyBorder="1" applyAlignment="1" applyProtection="1">
      <alignment horizontal="center" vertical="center" wrapText="1"/>
    </xf>
    <xf numFmtId="3" fontId="32" fillId="3" borderId="1" xfId="6" applyNumberFormat="1" applyFont="1" applyFill="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xf>
    <xf numFmtId="3" fontId="12" fillId="3" borderId="1" xfId="6" applyNumberFormat="1" applyFont="1" applyFill="1" applyBorder="1" applyAlignment="1" applyProtection="1">
      <alignment horizontal="center" vertical="center"/>
    </xf>
    <xf numFmtId="3" fontId="8" fillId="0" borderId="1" xfId="6" applyNumberFormat="1" applyFont="1" applyFill="1" applyBorder="1" applyAlignment="1" applyProtection="1">
      <alignment horizontal="right" vertical="center" shrinkToFit="1"/>
      <protection locked="0"/>
    </xf>
    <xf numFmtId="3" fontId="20" fillId="14" borderId="1" xfId="6" applyNumberFormat="1" applyFont="1" applyFill="1" applyBorder="1" applyAlignment="1" applyProtection="1">
      <alignment horizontal="right" vertical="center" shrinkToFit="1"/>
    </xf>
    <xf numFmtId="3" fontId="29" fillId="14" borderId="1" xfId="6" applyNumberFormat="1" applyFont="1" applyFill="1" applyBorder="1" applyAlignment="1" applyProtection="1">
      <alignment horizontal="right" vertical="center" shrinkToFit="1"/>
    </xf>
    <xf numFmtId="0" fontId="17" fillId="0" borderId="0" xfId="6" applyFont="1" applyFill="1" applyBorder="1" applyAlignment="1" applyProtection="1">
      <alignment horizontal="left" vertical="center" wrapText="1"/>
    </xf>
    <xf numFmtId="0" fontId="17" fillId="0" borderId="0" xfId="6" applyFont="1" applyBorder="1" applyAlignment="1" applyProtection="1">
      <alignment horizontal="left" vertical="center" wrapText="1"/>
    </xf>
    <xf numFmtId="165" fontId="7" fillId="0" borderId="0" xfId="6" applyNumberFormat="1" applyFont="1" applyFill="1" applyBorder="1" applyAlignment="1" applyProtection="1">
      <alignment horizontal="center" vertical="center"/>
    </xf>
    <xf numFmtId="3" fontId="20" fillId="0" borderId="0" xfId="6" applyNumberFormat="1" applyFont="1" applyFill="1" applyBorder="1" applyAlignment="1" applyProtection="1">
      <alignment horizontal="right" vertical="center" shrinkToFit="1"/>
    </xf>
    <xf numFmtId="0" fontId="7" fillId="10" borderId="12" xfId="4" applyFont="1" applyFill="1" applyBorder="1" applyAlignment="1" applyProtection="1">
      <alignment horizontal="center" vertical="center"/>
      <protection locked="0"/>
    </xf>
    <xf numFmtId="0" fontId="25" fillId="9" borderId="0" xfId="4" applyFont="1" applyFill="1" applyBorder="1" applyProtection="1">
      <protection locked="0"/>
    </xf>
    <xf numFmtId="0" fontId="25" fillId="9" borderId="8" xfId="4" applyFont="1" applyFill="1" applyBorder="1" applyProtection="1">
      <protection locked="0"/>
    </xf>
    <xf numFmtId="0" fontId="25" fillId="9" borderId="0" xfId="4" applyFont="1" applyFill="1" applyBorder="1" applyAlignment="1" applyProtection="1">
      <alignment vertical="top"/>
      <protection locked="0"/>
    </xf>
    <xf numFmtId="0" fontId="25" fillId="9" borderId="9" xfId="4" applyFont="1" applyFill="1" applyBorder="1" applyProtection="1">
      <protection locked="0"/>
    </xf>
    <xf numFmtId="0" fontId="25" fillId="9" borderId="0" xfId="4" applyFont="1" applyFill="1" applyBorder="1" applyAlignment="1" applyProtection="1">
      <alignment vertical="top" wrapText="1"/>
      <protection locked="0"/>
    </xf>
    <xf numFmtId="0" fontId="25" fillId="9" borderId="0" xfId="4" applyFont="1" applyFill="1" applyBorder="1" applyAlignment="1" applyProtection="1">
      <alignment wrapText="1"/>
      <protection locked="0"/>
    </xf>
    <xf numFmtId="0" fontId="25" fillId="9" borderId="8" xfId="4" applyFont="1" applyFill="1" applyBorder="1" applyAlignment="1" applyProtection="1">
      <alignment vertical="top"/>
      <protection locked="0"/>
    </xf>
    <xf numFmtId="3" fontId="6" fillId="0" borderId="1" xfId="6" applyNumberFormat="1" applyFont="1" applyFill="1" applyBorder="1" applyAlignment="1" applyProtection="1">
      <alignment horizontal="right" vertical="center" shrinkToFit="1"/>
      <protection locked="0"/>
    </xf>
    <xf numFmtId="3" fontId="8" fillId="0" borderId="1" xfId="6"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6" fillId="0" borderId="1" xfId="5" applyNumberFormat="1" applyFont="1" applyFill="1" applyBorder="1" applyAlignment="1" applyProtection="1">
      <alignment horizontal="right" vertical="center" shrinkToFit="1"/>
      <protection locked="0"/>
    </xf>
    <xf numFmtId="3" fontId="20" fillId="0" borderId="1" xfId="6" applyNumberFormat="1" applyFont="1" applyFill="1" applyBorder="1" applyAlignment="1" applyProtection="1">
      <alignment vertical="center" shrinkToFit="1"/>
      <protection locked="0"/>
    </xf>
    <xf numFmtId="3" fontId="6" fillId="0" borderId="1" xfId="6" applyNumberFormat="1" applyFont="1" applyFill="1" applyBorder="1" applyAlignment="1" applyProtection="1">
      <alignment horizontal="right" vertical="center" shrinkToFit="1"/>
      <protection locked="0"/>
    </xf>
    <xf numFmtId="3" fontId="8" fillId="0" borderId="1" xfId="6" applyNumberFormat="1" applyFont="1" applyFill="1" applyBorder="1" applyAlignment="1" applyProtection="1">
      <alignment horizontal="right" vertical="center" shrinkToFit="1"/>
      <protection locked="0"/>
    </xf>
    <xf numFmtId="0" fontId="8" fillId="9" borderId="8" xfId="4" applyFont="1" applyFill="1" applyBorder="1" applyAlignment="1">
      <alignment horizontal="right" vertical="center" wrapText="1"/>
    </xf>
    <xf numFmtId="0" fontId="8" fillId="9" borderId="0" xfId="4" applyFont="1" applyFill="1" applyBorder="1" applyAlignment="1">
      <alignment horizontal="right" vertical="center" wrapText="1"/>
    </xf>
    <xf numFmtId="0" fontId="25" fillId="10" borderId="13" xfId="8" applyFont="1" applyFill="1" applyBorder="1" applyAlignment="1" applyProtection="1">
      <alignment vertical="center"/>
      <protection locked="0"/>
    </xf>
    <xf numFmtId="0" fontId="25" fillId="10" borderId="14" xfId="8" applyFont="1" applyFill="1" applyBorder="1" applyAlignment="1" applyProtection="1">
      <alignment vertical="center"/>
      <protection locked="0"/>
    </xf>
    <xf numFmtId="0" fontId="25" fillId="10" borderId="12" xfId="8" applyFont="1" applyFill="1" applyBorder="1" applyAlignment="1" applyProtection="1">
      <alignment vertical="center"/>
      <protection locked="0"/>
    </xf>
    <xf numFmtId="0" fontId="8" fillId="9" borderId="6" xfId="4" applyFont="1" applyFill="1" applyBorder="1" applyAlignment="1">
      <alignment horizontal="left" vertical="center" wrapText="1"/>
    </xf>
    <xf numFmtId="0" fontId="8" fillId="9" borderId="15" xfId="4" applyFont="1" applyFill="1" applyBorder="1" applyAlignment="1">
      <alignment horizontal="left" vertical="center" wrapText="1"/>
    </xf>
    <xf numFmtId="0" fontId="25" fillId="9" borderId="0" xfId="4" applyFont="1" applyFill="1" applyBorder="1"/>
    <xf numFmtId="0" fontId="7" fillId="10" borderId="13" xfId="4" applyFont="1" applyFill="1" applyBorder="1" applyAlignment="1" applyProtection="1">
      <alignment vertical="center"/>
      <protection locked="0"/>
    </xf>
    <xf numFmtId="0" fontId="7" fillId="10" borderId="14" xfId="4" applyFont="1" applyFill="1" applyBorder="1" applyAlignment="1" applyProtection="1">
      <alignment vertical="center"/>
      <protection locked="0"/>
    </xf>
    <xf numFmtId="0" fontId="7" fillId="10" borderId="12" xfId="4" applyFont="1" applyFill="1" applyBorder="1" applyAlignment="1" applyProtection="1">
      <alignment vertical="center"/>
      <protection locked="0"/>
    </xf>
    <xf numFmtId="0" fontId="8" fillId="9" borderId="0" xfId="4" applyFont="1" applyFill="1" applyBorder="1" applyAlignment="1">
      <alignment vertical="center"/>
    </xf>
    <xf numFmtId="49" fontId="7" fillId="10" borderId="13" xfId="8" applyNumberFormat="1" applyFont="1" applyFill="1" applyBorder="1" applyAlignment="1" applyProtection="1">
      <alignment vertical="center"/>
      <protection locked="0"/>
    </xf>
    <xf numFmtId="49" fontId="7" fillId="10" borderId="14" xfId="8" applyNumberFormat="1" applyFont="1" applyFill="1" applyBorder="1" applyAlignment="1" applyProtection="1">
      <alignment vertical="center"/>
      <protection locked="0"/>
    </xf>
    <xf numFmtId="49" fontId="7" fillId="10" borderId="12" xfId="8" applyNumberFormat="1" applyFont="1" applyFill="1" applyBorder="1" applyAlignment="1" applyProtection="1">
      <alignment vertical="center"/>
      <protection locked="0"/>
    </xf>
    <xf numFmtId="0" fontId="8" fillId="9" borderId="0" xfId="4" applyFont="1" applyFill="1" applyBorder="1" applyAlignment="1">
      <alignment horizontal="center" vertical="center"/>
    </xf>
    <xf numFmtId="0" fontId="8" fillId="9" borderId="9" xfId="4" applyFont="1" applyFill="1" applyBorder="1" applyAlignment="1">
      <alignment horizontal="center" vertical="center"/>
    </xf>
    <xf numFmtId="0" fontId="7" fillId="10" borderId="13" xfId="4" applyFont="1" applyFill="1" applyBorder="1" applyAlignment="1" applyProtection="1">
      <alignment horizontal="center" vertical="center"/>
      <protection locked="0"/>
    </xf>
    <xf numFmtId="0" fontId="7" fillId="10" borderId="12" xfId="4" applyFont="1" applyFill="1" applyBorder="1" applyAlignment="1" applyProtection="1">
      <alignment horizontal="center" vertical="center"/>
      <protection locked="0"/>
    </xf>
    <xf numFmtId="0" fontId="8" fillId="9" borderId="8" xfId="4" applyFont="1" applyFill="1" applyBorder="1" applyAlignment="1">
      <alignment horizontal="left" vertical="center"/>
    </xf>
    <xf numFmtId="0" fontId="8" fillId="9" borderId="0" xfId="4" applyFont="1" applyFill="1" applyBorder="1" applyAlignment="1">
      <alignment horizontal="left" vertical="center"/>
    </xf>
    <xf numFmtId="0" fontId="25" fillId="9" borderId="0" xfId="4" applyFont="1" applyFill="1" applyBorder="1" applyAlignment="1">
      <alignment vertical="top"/>
    </xf>
    <xf numFmtId="0" fontId="8" fillId="9" borderId="0" xfId="4" applyFont="1" applyFill="1" applyBorder="1" applyAlignment="1">
      <alignment vertical="top"/>
    </xf>
    <xf numFmtId="0" fontId="7" fillId="10" borderId="13" xfId="4" applyFont="1" applyFill="1" applyBorder="1" applyAlignment="1" applyProtection="1">
      <alignment horizontal="right" vertical="center"/>
      <protection locked="0"/>
    </xf>
    <xf numFmtId="0" fontId="7" fillId="10" borderId="14" xfId="4" applyFont="1" applyFill="1" applyBorder="1" applyAlignment="1" applyProtection="1">
      <alignment horizontal="right" vertical="center"/>
      <protection locked="0"/>
    </xf>
    <xf numFmtId="0" fontId="7" fillId="10" borderId="12" xfId="4" applyFont="1" applyFill="1" applyBorder="1" applyAlignment="1" applyProtection="1">
      <alignment horizontal="right" vertical="center"/>
      <protection locked="0"/>
    </xf>
    <xf numFmtId="0" fontId="25" fillId="9" borderId="0" xfId="4" applyFont="1" applyFill="1" applyBorder="1" applyAlignment="1" applyProtection="1">
      <alignment vertical="top"/>
      <protection locked="0"/>
    </xf>
    <xf numFmtId="0" fontId="25" fillId="9" borderId="0" xfId="4" applyFont="1" applyFill="1" applyBorder="1" applyProtection="1">
      <protection locked="0"/>
    </xf>
    <xf numFmtId="0" fontId="25" fillId="9" borderId="0" xfId="4" applyFont="1" applyFill="1" applyBorder="1" applyAlignment="1" applyProtection="1">
      <alignment vertical="top" wrapText="1"/>
      <protection locked="0"/>
    </xf>
    <xf numFmtId="0" fontId="8" fillId="9" borderId="8" xfId="4" applyFont="1" applyFill="1" applyBorder="1" applyAlignment="1">
      <alignment horizontal="center" vertical="center"/>
    </xf>
    <xf numFmtId="0" fontId="8" fillId="9" borderId="8" xfId="4" applyFont="1" applyFill="1" applyBorder="1" applyAlignment="1">
      <alignment horizontal="right" vertical="center"/>
    </xf>
    <xf numFmtId="0" fontId="8" fillId="9" borderId="0" xfId="4" applyFont="1" applyFill="1" applyBorder="1" applyAlignment="1">
      <alignment horizontal="right" vertical="center"/>
    </xf>
    <xf numFmtId="0" fontId="26" fillId="9" borderId="0" xfId="4" applyFont="1" applyFill="1" applyBorder="1" applyAlignment="1">
      <alignment vertical="center"/>
    </xf>
    <xf numFmtId="0" fontId="8" fillId="9" borderId="8" xfId="4" applyFont="1" applyFill="1" applyBorder="1" applyAlignment="1">
      <alignment horizontal="left" vertical="center" wrapText="1"/>
    </xf>
    <xf numFmtId="0" fontId="25" fillId="10" borderId="13" xfId="8" applyFont="1" applyFill="1" applyBorder="1" applyProtection="1">
      <protection locked="0"/>
    </xf>
    <xf numFmtId="0" fontId="25" fillId="10" borderId="14" xfId="8" applyFont="1" applyFill="1" applyBorder="1" applyProtection="1">
      <protection locked="0"/>
    </xf>
    <xf numFmtId="0" fontId="25" fillId="10" borderId="12" xfId="8" applyFont="1" applyFill="1" applyBorder="1" applyProtection="1">
      <protection locked="0"/>
    </xf>
    <xf numFmtId="0" fontId="7" fillId="10" borderId="13" xfId="8" applyFont="1" applyFill="1" applyBorder="1" applyAlignment="1" applyProtection="1">
      <alignment vertical="center"/>
      <protection locked="0"/>
    </xf>
    <xf numFmtId="0" fontId="7" fillId="10" borderId="14" xfId="8" applyFont="1" applyFill="1" applyBorder="1" applyAlignment="1" applyProtection="1">
      <alignment vertical="center"/>
      <protection locked="0"/>
    </xf>
    <xf numFmtId="0" fontId="7" fillId="10" borderId="12" xfId="8" applyFont="1" applyFill="1" applyBorder="1" applyAlignment="1" applyProtection="1">
      <alignment vertical="center"/>
      <protection locked="0"/>
    </xf>
    <xf numFmtId="0" fontId="7" fillId="10" borderId="13" xfId="8" applyFont="1" applyFill="1" applyBorder="1" applyAlignment="1" applyProtection="1">
      <alignment horizontal="center" vertical="center"/>
      <protection locked="0"/>
    </xf>
    <xf numFmtId="0" fontId="7" fillId="10" borderId="12" xfId="8" applyFont="1" applyFill="1" applyBorder="1" applyAlignment="1" applyProtection="1">
      <alignment horizontal="center" vertical="center"/>
      <protection locked="0"/>
    </xf>
    <xf numFmtId="49" fontId="7" fillId="10" borderId="13" xfId="8" applyNumberFormat="1" applyFont="1" applyFill="1" applyBorder="1" applyAlignment="1" applyProtection="1">
      <alignment horizontal="center" vertical="center"/>
      <protection locked="0"/>
    </xf>
    <xf numFmtId="49" fontId="7" fillId="10" borderId="12" xfId="8" applyNumberFormat="1" applyFont="1" applyFill="1" applyBorder="1" applyAlignment="1" applyProtection="1">
      <alignment horizontal="center" vertical="center"/>
      <protection locked="0"/>
    </xf>
    <xf numFmtId="0" fontId="25" fillId="9" borderId="8" xfId="4" applyFont="1" applyFill="1" applyBorder="1" applyAlignment="1">
      <alignment vertical="center" wrapText="1"/>
    </xf>
    <xf numFmtId="0" fontId="25" fillId="9" borderId="0" xfId="4" applyFont="1" applyFill="1" applyBorder="1" applyAlignment="1">
      <alignment vertical="center" wrapText="1"/>
    </xf>
    <xf numFmtId="0" fontId="8" fillId="9" borderId="9" xfId="4" applyFont="1" applyFill="1" applyBorder="1" applyAlignment="1">
      <alignment horizontal="right" vertical="center" wrapText="1"/>
    </xf>
    <xf numFmtId="0" fontId="26" fillId="9" borderId="8" xfId="4" applyFont="1" applyFill="1" applyBorder="1" applyAlignment="1">
      <alignment vertical="center"/>
    </xf>
    <xf numFmtId="0" fontId="23" fillId="9" borderId="8" xfId="4" applyFont="1" applyFill="1" applyBorder="1" applyAlignment="1">
      <alignment horizontal="center" vertical="center" wrapText="1"/>
    </xf>
    <xf numFmtId="0" fontId="23" fillId="9" borderId="0" xfId="4" applyFont="1" applyFill="1" applyBorder="1" applyAlignment="1">
      <alignment horizontal="center" vertical="center" wrapText="1"/>
    </xf>
    <xf numFmtId="0" fontId="8" fillId="9" borderId="9" xfId="4" applyFont="1" applyFill="1" applyBorder="1" applyAlignment="1">
      <alignment horizontal="right" vertical="center"/>
    </xf>
    <xf numFmtId="0" fontId="25" fillId="9" borderId="0" xfId="4" applyFont="1" applyFill="1" applyBorder="1" applyAlignment="1">
      <alignment wrapText="1"/>
    </xf>
    <xf numFmtId="0" fontId="21" fillId="9" borderId="5" xfId="4" applyFont="1" applyFill="1" applyBorder="1" applyAlignment="1">
      <alignment vertical="center"/>
    </xf>
    <xf numFmtId="0" fontId="21" fillId="9" borderId="6" xfId="4" applyFont="1" applyFill="1" applyBorder="1" applyAlignment="1">
      <alignment vertical="center"/>
    </xf>
    <xf numFmtId="0" fontId="24" fillId="9" borderId="8" xfId="4" applyFont="1" applyFill="1" applyBorder="1" applyAlignment="1">
      <alignment horizontal="center" vertical="center"/>
    </xf>
    <xf numFmtId="0" fontId="24" fillId="9" borderId="0" xfId="4" applyFont="1" applyFill="1" applyBorder="1" applyAlignment="1">
      <alignment horizontal="center" vertical="center"/>
    </xf>
    <xf numFmtId="0" fontId="24" fillId="9" borderId="9" xfId="4" applyFont="1" applyFill="1" applyBorder="1" applyAlignment="1">
      <alignment horizontal="center" vertical="center"/>
    </xf>
    <xf numFmtId="0" fontId="7" fillId="9" borderId="8" xfId="4" applyFont="1" applyFill="1" applyBorder="1" applyAlignment="1">
      <alignment vertical="center" wrapText="1"/>
    </xf>
    <xf numFmtId="0" fontId="7" fillId="9" borderId="0" xfId="4" applyFont="1" applyFill="1" applyBorder="1" applyAlignment="1">
      <alignment vertical="center" wrapText="1"/>
    </xf>
    <xf numFmtId="14" fontId="7" fillId="10" borderId="13" xfId="7" applyNumberFormat="1" applyFont="1" applyFill="1" applyBorder="1" applyAlignment="1" applyProtection="1">
      <alignment horizontal="center" vertical="center"/>
      <protection locked="0"/>
    </xf>
    <xf numFmtId="14" fontId="7" fillId="10" borderId="12" xfId="7" applyNumberFormat="1" applyFont="1" applyFill="1" applyBorder="1" applyAlignment="1" applyProtection="1">
      <alignment horizontal="center" vertical="center"/>
      <protection locked="0"/>
    </xf>
    <xf numFmtId="14" fontId="7" fillId="10" borderId="13" xfId="4" applyNumberFormat="1" applyFont="1" applyFill="1" applyBorder="1" applyAlignment="1" applyProtection="1">
      <alignment horizontal="center" vertical="center"/>
      <protection locked="0"/>
    </xf>
    <xf numFmtId="14" fontId="7" fillId="10" borderId="12" xfId="4" applyNumberFormat="1" applyFont="1" applyFill="1" applyBorder="1" applyAlignment="1" applyProtection="1">
      <alignment horizontal="center" vertical="center"/>
      <protection locked="0"/>
    </xf>
    <xf numFmtId="0" fontId="7" fillId="0" borderId="8" xfId="4" applyFont="1" applyFill="1" applyBorder="1" applyAlignment="1">
      <alignment horizontal="center" vertical="center" wrapText="1"/>
    </xf>
    <xf numFmtId="0" fontId="7" fillId="0" borderId="0" xfId="4" applyFont="1" applyFill="1" applyBorder="1" applyAlignment="1">
      <alignment horizontal="center" vertical="center" wrapText="1"/>
    </xf>
    <xf numFmtId="0" fontId="7" fillId="0" borderId="9" xfId="4" applyFont="1" applyFill="1" applyBorder="1" applyAlignment="1">
      <alignment horizontal="center" vertical="center" wrapText="1"/>
    </xf>
    <xf numFmtId="0" fontId="25" fillId="9" borderId="8" xfId="4" applyFont="1" applyFill="1" applyBorder="1" applyAlignment="1">
      <alignment wrapText="1"/>
    </xf>
    <xf numFmtId="0" fontId="17" fillId="3" borderId="14" xfId="5" applyFont="1" applyFill="1" applyBorder="1" applyAlignment="1" applyProtection="1">
      <alignment horizontal="center" vertical="center"/>
    </xf>
    <xf numFmtId="0" fontId="5" fillId="0" borderId="14" xfId="5" applyBorder="1" applyAlignment="1" applyProtection="1">
      <alignment horizontal="center" vertical="center"/>
    </xf>
    <xf numFmtId="0" fontId="5" fillId="0" borderId="12" xfId="5" applyBorder="1" applyAlignment="1" applyProtection="1">
      <alignment horizontal="center" vertical="center"/>
    </xf>
    <xf numFmtId="0" fontId="11" fillId="0" borderId="0" xfId="5" applyFont="1" applyFill="1" applyBorder="1" applyAlignment="1" applyProtection="1">
      <alignment horizontal="center" vertical="center" wrapText="1"/>
    </xf>
    <xf numFmtId="0" fontId="5" fillId="0" borderId="0" xfId="5" applyAlignment="1" applyProtection="1">
      <alignment horizontal="center" vertical="center" wrapText="1"/>
    </xf>
    <xf numFmtId="0" fontId="9" fillId="0" borderId="0" xfId="5" applyFont="1" applyFill="1" applyBorder="1" applyAlignment="1" applyProtection="1">
      <alignment horizontal="center" vertical="top" wrapText="1"/>
      <protection locked="0"/>
    </xf>
    <xf numFmtId="0" fontId="5" fillId="0" borderId="0" xfId="5" applyAlignment="1" applyProtection="1">
      <alignment horizontal="center" wrapText="1"/>
      <protection locked="0"/>
    </xf>
    <xf numFmtId="0" fontId="5" fillId="0" borderId="0" xfId="5" applyFont="1" applyFill="1" applyBorder="1" applyAlignment="1" applyProtection="1">
      <alignment horizontal="right" vertical="top" wrapText="1"/>
    </xf>
    <xf numFmtId="0" fontId="5" fillId="0" borderId="0" xfId="5" applyFont="1" applyBorder="1" applyAlignment="1" applyProtection="1">
      <alignment horizontal="right" vertical="top" wrapText="1"/>
    </xf>
    <xf numFmtId="0" fontId="5" fillId="0" borderId="0" xfId="5" applyAlignment="1" applyProtection="1"/>
    <xf numFmtId="0" fontId="9" fillId="2" borderId="13" xfId="5" applyFont="1" applyFill="1" applyBorder="1" applyAlignment="1" applyProtection="1">
      <alignment vertical="center" wrapText="1"/>
      <protection locked="0"/>
    </xf>
    <xf numFmtId="0" fontId="5" fillId="0" borderId="14" xfId="5" applyBorder="1" applyAlignment="1" applyProtection="1">
      <alignment vertical="center" wrapText="1"/>
      <protection locked="0"/>
    </xf>
    <xf numFmtId="0" fontId="5" fillId="0" borderId="14" xfId="5" applyBorder="1" applyAlignment="1" applyProtection="1">
      <protection locked="0"/>
    </xf>
    <xf numFmtId="0" fontId="7" fillId="3" borderId="5" xfId="5" applyFont="1" applyFill="1" applyBorder="1" applyAlignment="1" applyProtection="1">
      <alignment horizontal="center" vertical="center" wrapText="1"/>
    </xf>
    <xf numFmtId="0" fontId="5" fillId="0" borderId="6" xfId="5" applyBorder="1" applyAlignment="1" applyProtection="1">
      <alignment horizontal="center" vertical="center" wrapText="1"/>
    </xf>
    <xf numFmtId="0" fontId="5" fillId="0" borderId="7" xfId="5" applyBorder="1" applyAlignment="1" applyProtection="1">
      <alignment horizontal="center" vertical="center" wrapText="1"/>
    </xf>
    <xf numFmtId="49" fontId="7" fillId="14" borderId="1" xfId="5" applyNumberFormat="1" applyFont="1" applyFill="1" applyBorder="1" applyAlignment="1" applyProtection="1">
      <alignment horizontal="left" vertical="center" wrapText="1" indent="1"/>
    </xf>
    <xf numFmtId="0" fontId="5" fillId="4" borderId="15" xfId="5" applyFont="1" applyFill="1" applyBorder="1" applyAlignment="1" applyProtection="1">
      <alignment horizontal="left" vertical="center" wrapText="1"/>
    </xf>
    <xf numFmtId="0" fontId="5" fillId="0" borderId="15" xfId="5" applyBorder="1" applyAlignment="1" applyProtection="1"/>
    <xf numFmtId="0" fontId="7" fillId="4" borderId="1" xfId="5" applyFont="1" applyFill="1" applyBorder="1" applyAlignment="1" applyProtection="1">
      <alignment horizontal="left" vertical="center" wrapText="1"/>
    </xf>
    <xf numFmtId="0" fontId="8" fillId="4" borderId="1" xfId="5" applyFont="1" applyFill="1" applyBorder="1" applyAlignment="1" applyProtection="1">
      <alignment horizontal="left" vertical="center" wrapText="1"/>
    </xf>
    <xf numFmtId="0" fontId="7" fillId="14"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2"/>
    </xf>
    <xf numFmtId="49" fontId="8" fillId="0" borderId="1" xfId="5" applyNumberFormat="1" applyFont="1" applyFill="1" applyBorder="1" applyAlignment="1" applyProtection="1">
      <alignment horizontal="left" vertical="center" wrapText="1" indent="1"/>
    </xf>
    <xf numFmtId="49" fontId="8"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indent="1"/>
    </xf>
    <xf numFmtId="49" fontId="7" fillId="14" borderId="1" xfId="5" applyNumberFormat="1" applyFont="1" applyFill="1" applyBorder="1" applyAlignment="1" applyProtection="1">
      <alignment horizontal="left" vertical="center" wrapText="1"/>
    </xf>
    <xf numFmtId="49" fontId="7" fillId="0" borderId="1" xfId="5" applyNumberFormat="1" applyFont="1" applyBorder="1" applyAlignment="1" applyProtection="1">
      <alignment horizontal="left" vertical="center" wrapText="1" indent="1"/>
    </xf>
    <xf numFmtId="49" fontId="8" fillId="14" borderId="1" xfId="5" applyNumberFormat="1" applyFont="1" applyFill="1" applyBorder="1" applyAlignment="1" applyProtection="1">
      <alignment horizontal="left" vertical="center" wrapText="1"/>
    </xf>
    <xf numFmtId="0" fontId="8" fillId="4" borderId="1" xfId="5" applyFont="1" applyFill="1" applyBorder="1" applyAlignment="1" applyProtection="1">
      <alignment vertical="center"/>
    </xf>
    <xf numFmtId="49" fontId="8" fillId="0" borderId="1" xfId="6" applyNumberFormat="1" applyFont="1" applyBorder="1" applyAlignment="1" applyProtection="1">
      <alignment horizontal="left" vertical="center" wrapText="1"/>
    </xf>
    <xf numFmtId="0" fontId="11" fillId="0" borderId="0" xfId="6" applyFont="1" applyFill="1" applyBorder="1" applyAlignment="1" applyProtection="1">
      <alignment horizontal="center" vertical="center" wrapText="1"/>
    </xf>
    <xf numFmtId="0" fontId="5" fillId="0" borderId="0" xfId="6" applyAlignment="1" applyProtection="1">
      <alignment horizontal="center" vertical="center" wrapText="1"/>
    </xf>
    <xf numFmtId="0" fontId="9" fillId="0" borderId="0" xfId="6" applyFont="1" applyFill="1" applyBorder="1" applyAlignment="1" applyProtection="1">
      <alignment horizontal="center" vertical="top" wrapText="1"/>
      <protection locked="0"/>
    </xf>
    <xf numFmtId="0" fontId="5" fillId="0" borderId="0" xfId="6" applyAlignment="1" applyProtection="1">
      <alignment horizontal="center" wrapText="1"/>
      <protection locked="0"/>
    </xf>
    <xf numFmtId="49" fontId="7" fillId="14" borderId="1" xfId="6" applyNumberFormat="1" applyFont="1" applyFill="1" applyBorder="1" applyAlignment="1" applyProtection="1">
      <alignment horizontal="left" vertical="center" wrapText="1"/>
    </xf>
    <xf numFmtId="49" fontId="8" fillId="14" borderId="1" xfId="6" applyNumberFormat="1" applyFont="1" applyFill="1" applyBorder="1" applyAlignment="1" applyProtection="1">
      <alignment horizontal="left" vertical="center" wrapText="1"/>
    </xf>
    <xf numFmtId="49" fontId="7" fillId="14" borderId="1" xfId="6" applyNumberFormat="1" applyFont="1" applyFill="1" applyBorder="1" applyAlignment="1" applyProtection="1">
      <alignment horizontal="left" vertical="center" wrapText="1" indent="1"/>
    </xf>
    <xf numFmtId="49" fontId="8" fillId="0" borderId="1" xfId="6" applyNumberFormat="1" applyFont="1" applyBorder="1" applyAlignment="1" applyProtection="1">
      <alignment horizontal="left" vertical="center" wrapText="1" indent="3"/>
    </xf>
    <xf numFmtId="49" fontId="7" fillId="0" borderId="1" xfId="6" applyNumberFormat="1" applyFont="1" applyBorder="1" applyAlignment="1" applyProtection="1">
      <alignment horizontal="left" vertical="center" wrapText="1"/>
    </xf>
    <xf numFmtId="0" fontId="15" fillId="4" borderId="5" xfId="6" applyFont="1" applyFill="1" applyBorder="1" applyAlignment="1" applyProtection="1">
      <alignment horizontal="left" vertical="center" wrapText="1"/>
    </xf>
    <xf numFmtId="0" fontId="15" fillId="4" borderId="6" xfId="6" applyFont="1" applyFill="1" applyBorder="1" applyAlignment="1" applyProtection="1">
      <alignment horizontal="left" vertical="center" wrapText="1"/>
    </xf>
    <xf numFmtId="0" fontId="16" fillId="4" borderId="6" xfId="6" applyFont="1" applyFill="1" applyBorder="1" applyAlignment="1" applyProtection="1">
      <alignment horizontal="left" vertical="center" wrapText="1"/>
    </xf>
    <xf numFmtId="0" fontId="0" fillId="0" borderId="6" xfId="0" applyBorder="1" applyAlignment="1"/>
    <xf numFmtId="0" fontId="5" fillId="0" borderId="0" xfId="6" applyFont="1" applyFill="1" applyBorder="1" applyAlignment="1" applyProtection="1">
      <alignment horizontal="right" vertical="top" wrapText="1"/>
    </xf>
    <xf numFmtId="0" fontId="5" fillId="0" borderId="0" xfId="6" applyAlignment="1" applyProtection="1"/>
    <xf numFmtId="0" fontId="0" fillId="0" borderId="0" xfId="0" applyAlignment="1"/>
    <xf numFmtId="0" fontId="9" fillId="5" borderId="13" xfId="6" applyFont="1" applyFill="1" applyBorder="1" applyAlignment="1" applyProtection="1">
      <alignment vertical="center" wrapText="1"/>
      <protection locked="0"/>
    </xf>
    <xf numFmtId="0" fontId="5" fillId="0" borderId="14" xfId="6" applyBorder="1" applyAlignment="1" applyProtection="1">
      <protection locked="0"/>
    </xf>
    <xf numFmtId="0" fontId="0" fillId="0" borderId="14" xfId="0" applyBorder="1" applyAlignment="1"/>
    <xf numFmtId="0" fontId="7"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7"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8" fillId="0" borderId="1" xfId="6" applyNumberFormat="1" applyFont="1" applyBorder="1" applyAlignment="1" applyProtection="1">
      <alignment horizontal="left" vertical="center" wrapText="1" indent="1"/>
    </xf>
    <xf numFmtId="0" fontId="17"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7" fillId="0" borderId="1" xfId="6" applyNumberFormat="1" applyFont="1" applyBorder="1" applyAlignment="1" applyProtection="1">
      <alignment horizontal="left" vertical="center" wrapText="1" indent="1"/>
    </xf>
    <xf numFmtId="0" fontId="17" fillId="3" borderId="1" xfId="6" applyFont="1" applyFill="1" applyBorder="1" applyAlignment="1" applyProtection="1">
      <alignment horizontal="center" vertical="center" wrapText="1"/>
    </xf>
    <xf numFmtId="0" fontId="5" fillId="0" borderId="1" xfId="6" applyBorder="1" applyAlignment="1" applyProtection="1">
      <alignment horizontal="center" vertical="center" wrapText="1"/>
    </xf>
    <xf numFmtId="0" fontId="5" fillId="0" borderId="0" xfId="6" applyAlignment="1" applyProtection="1">
      <alignment horizontal="center" wrapText="1"/>
    </xf>
    <xf numFmtId="0" fontId="5" fillId="0" borderId="0" xfId="6" applyFont="1" applyBorder="1" applyAlignment="1" applyProtection="1">
      <alignment horizontal="right" vertical="top" wrapText="1"/>
    </xf>
    <xf numFmtId="0" fontId="5" fillId="0" borderId="0" xfId="6" applyFont="1" applyBorder="1" applyAlignment="1" applyProtection="1">
      <alignment horizontal="right"/>
    </xf>
    <xf numFmtId="0" fontId="17" fillId="2" borderId="13" xfId="6" applyFont="1" applyFill="1" applyBorder="1" applyAlignment="1" applyProtection="1">
      <alignment vertical="center" wrapText="1"/>
      <protection locked="0"/>
    </xf>
    <xf numFmtId="0" fontId="5" fillId="0" borderId="14" xfId="6" applyBorder="1" applyAlignment="1" applyProtection="1">
      <alignment vertical="center" wrapText="1"/>
      <protection locked="0"/>
    </xf>
    <xf numFmtId="0" fontId="7" fillId="3" borderId="1" xfId="6" applyFont="1" applyFill="1" applyBorder="1" applyAlignment="1" applyProtection="1">
      <alignment horizontal="center" vertical="center" wrapText="1"/>
    </xf>
    <xf numFmtId="0" fontId="8" fillId="0" borderId="1" xfId="6" applyFont="1" applyBorder="1" applyAlignment="1" applyProtection="1">
      <alignment horizontal="left" vertical="center" wrapText="1"/>
    </xf>
    <xf numFmtId="0" fontId="15" fillId="8" borderId="1" xfId="6" applyFont="1" applyFill="1" applyBorder="1" applyAlignment="1" applyProtection="1">
      <alignment horizontal="left" vertical="center" shrinkToFit="1"/>
    </xf>
    <xf numFmtId="0" fontId="8" fillId="8" borderId="1" xfId="6" applyFont="1" applyFill="1" applyBorder="1" applyAlignment="1" applyProtection="1">
      <alignment horizontal="left" vertical="center" shrinkToFit="1"/>
    </xf>
    <xf numFmtId="0" fontId="7" fillId="0" borderId="1" xfId="6" applyFont="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8" fillId="0" borderId="1" xfId="6" applyFont="1" applyFill="1" applyBorder="1" applyAlignment="1" applyProtection="1">
      <alignment horizontal="left" vertical="center" wrapText="1"/>
    </xf>
    <xf numFmtId="0" fontId="6" fillId="14" borderId="1" xfId="6" applyFont="1" applyFill="1" applyBorder="1" applyAlignment="1" applyProtection="1">
      <alignment horizontal="left" vertical="center" wrapText="1"/>
    </xf>
    <xf numFmtId="0" fontId="11" fillId="0" borderId="0" xfId="1" applyFont="1" applyFill="1" applyBorder="1" applyAlignment="1" applyProtection="1">
      <alignment horizontal="center" vertical="center" wrapText="1"/>
    </xf>
    <xf numFmtId="0" fontId="5" fillId="0" borderId="0" xfId="6" applyFont="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30" fillId="3" borderId="1" xfId="6" applyFont="1" applyFill="1" applyBorder="1" applyAlignment="1" applyProtection="1">
      <alignment horizontal="center" vertical="center" wrapText="1"/>
    </xf>
    <xf numFmtId="0" fontId="31" fillId="0" borderId="1" xfId="6" applyFont="1" applyBorder="1" applyAlignment="1" applyProtection="1">
      <alignment horizontal="center" vertical="center" wrapText="1"/>
    </xf>
    <xf numFmtId="0" fontId="31" fillId="0" borderId="1" xfId="6" applyFont="1" applyBorder="1" applyProtection="1"/>
    <xf numFmtId="3" fontId="30" fillId="3" borderId="1" xfId="6" applyNumberFormat="1" applyFont="1" applyFill="1" applyBorder="1" applyAlignment="1" applyProtection="1">
      <alignment horizontal="center" vertical="center" wrapText="1"/>
    </xf>
    <xf numFmtId="3" fontId="33" fillId="0" borderId="1" xfId="6" applyNumberFormat="1" applyFont="1" applyBorder="1" applyAlignment="1" applyProtection="1">
      <alignment horizontal="center" vertical="center" wrapText="1"/>
    </xf>
    <xf numFmtId="3" fontId="12" fillId="3" borderId="1" xfId="6" applyNumberFormat="1" applyFont="1" applyFill="1" applyBorder="1" applyAlignment="1" applyProtection="1">
      <alignment horizontal="center" vertical="center" wrapText="1"/>
    </xf>
    <xf numFmtId="49" fontId="12" fillId="3" borderId="1" xfId="6" applyNumberFormat="1" applyFont="1" applyFill="1" applyBorder="1" applyAlignment="1" applyProtection="1">
      <alignment horizontal="center" vertical="center" wrapText="1"/>
    </xf>
    <xf numFmtId="0" fontId="17" fillId="0" borderId="1" xfId="6" applyFont="1" applyFill="1" applyBorder="1" applyAlignment="1" applyProtection="1">
      <alignment horizontal="left" vertical="center" wrapText="1"/>
    </xf>
    <xf numFmtId="0" fontId="17" fillId="0" borderId="1" xfId="6" applyFont="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6" fillId="0" borderId="1" xfId="6" applyFont="1" applyBorder="1" applyAlignment="1" applyProtection="1">
      <alignment horizontal="left" vertical="center" wrapText="1"/>
    </xf>
    <xf numFmtId="3" fontId="5" fillId="0" borderId="1" xfId="6" applyNumberFormat="1" applyBorder="1" applyAlignment="1" applyProtection="1">
      <alignment horizontal="center" vertical="center" wrapText="1"/>
    </xf>
    <xf numFmtId="0" fontId="17" fillId="14" borderId="1" xfId="6" applyFont="1" applyFill="1" applyBorder="1" applyAlignment="1" applyProtection="1">
      <alignment horizontal="left" vertical="center" wrapText="1"/>
    </xf>
    <xf numFmtId="0" fontId="5" fillId="0" borderId="0" xfId="0" applyFont="1" applyAlignment="1">
      <alignment horizontal="left" vertical="top" wrapText="1"/>
    </xf>
  </cellXfs>
  <cellStyles count="17">
    <cellStyle name="Hyperlink 2" xfId="2"/>
    <cellStyle name="Normal" xfId="0" builtinId="0"/>
    <cellStyle name="Normal 2" xfId="3"/>
    <cellStyle name="Normal 2 2" xfId="6"/>
    <cellStyle name="Normal 2 2 2" xfId="7"/>
    <cellStyle name="Normal 2 3" xfId="12"/>
    <cellStyle name="Normal 3" xfId="4"/>
    <cellStyle name="Normal 3 2" xfId="8"/>
    <cellStyle name="Normal 3 2 2" xfId="11"/>
    <cellStyle name="Normal 3 2 2 2" xfId="16"/>
    <cellStyle name="Normal 3 2 3" xfId="14"/>
    <cellStyle name="Normal 3 3" xfId="9"/>
    <cellStyle name="Normal 3 3 2" xfId="15"/>
    <cellStyle name="Normal 3 4" xfId="13"/>
    <cellStyle name="Normal 4" xfId="5"/>
    <cellStyle name="Normal 5" xfId="10"/>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72" t="s">
        <v>197</v>
      </c>
      <c r="B1" s="173"/>
      <c r="C1" s="173"/>
      <c r="D1" s="2"/>
      <c r="E1" s="2"/>
      <c r="F1" s="2"/>
      <c r="G1" s="2"/>
      <c r="H1" s="2"/>
      <c r="I1" s="2"/>
      <c r="J1" s="3"/>
    </row>
    <row r="2" spans="1:10" ht="14.45" customHeight="1" x14ac:dyDescent="0.25">
      <c r="A2" s="174" t="s">
        <v>213</v>
      </c>
      <c r="B2" s="175"/>
      <c r="C2" s="175"/>
      <c r="D2" s="175"/>
      <c r="E2" s="175"/>
      <c r="F2" s="175"/>
      <c r="G2" s="175"/>
      <c r="H2" s="175"/>
      <c r="I2" s="175"/>
      <c r="J2" s="176"/>
    </row>
    <row r="3" spans="1:10" x14ac:dyDescent="0.25">
      <c r="A3" s="5"/>
      <c r="B3" s="6"/>
      <c r="C3" s="6"/>
      <c r="D3" s="6"/>
      <c r="E3" s="6"/>
      <c r="F3" s="6"/>
      <c r="G3" s="6"/>
      <c r="H3" s="6"/>
      <c r="I3" s="6"/>
      <c r="J3" s="7"/>
    </row>
    <row r="4" spans="1:10" ht="33.6" customHeight="1" x14ac:dyDescent="0.25">
      <c r="A4" s="177" t="s">
        <v>198</v>
      </c>
      <c r="B4" s="178"/>
      <c r="C4" s="178"/>
      <c r="D4" s="178"/>
      <c r="E4" s="179">
        <v>44927</v>
      </c>
      <c r="F4" s="180"/>
      <c r="G4" s="8" t="s">
        <v>0</v>
      </c>
      <c r="H4" s="181">
        <v>45199</v>
      </c>
      <c r="I4" s="182"/>
      <c r="J4" s="9"/>
    </row>
    <row r="5" spans="1:10" s="10" customFormat="1" ht="10.15" customHeight="1" x14ac:dyDescent="0.25">
      <c r="A5" s="183"/>
      <c r="B5" s="184"/>
      <c r="C5" s="184"/>
      <c r="D5" s="184"/>
      <c r="E5" s="184"/>
      <c r="F5" s="184"/>
      <c r="G5" s="184"/>
      <c r="H5" s="184"/>
      <c r="I5" s="184"/>
      <c r="J5" s="185"/>
    </row>
    <row r="6" spans="1:10" ht="20.45" customHeight="1" x14ac:dyDescent="0.25">
      <c r="A6" s="11"/>
      <c r="B6" s="12" t="s">
        <v>218</v>
      </c>
      <c r="C6" s="13"/>
      <c r="D6" s="13"/>
      <c r="E6" s="19">
        <v>2023</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3</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68" t="s">
        <v>220</v>
      </c>
      <c r="B10" s="169"/>
      <c r="C10" s="169"/>
      <c r="D10" s="169"/>
      <c r="E10" s="169"/>
      <c r="F10" s="169"/>
      <c r="G10" s="169"/>
      <c r="H10" s="169"/>
      <c r="I10" s="169"/>
      <c r="J10" s="21"/>
    </row>
    <row r="11" spans="1:10" ht="24.6" customHeight="1" x14ac:dyDescent="0.25">
      <c r="A11" s="150" t="s">
        <v>199</v>
      </c>
      <c r="B11" s="170"/>
      <c r="C11" s="162" t="s">
        <v>284</v>
      </c>
      <c r="D11" s="163"/>
      <c r="E11" s="22"/>
      <c r="F11" s="121" t="s">
        <v>221</v>
      </c>
      <c r="G11" s="166"/>
      <c r="H11" s="160" t="s">
        <v>285</v>
      </c>
      <c r="I11" s="161"/>
      <c r="J11" s="23"/>
    </row>
    <row r="12" spans="1:10" ht="14.45" customHeight="1" x14ac:dyDescent="0.25">
      <c r="A12" s="24"/>
      <c r="B12" s="25"/>
      <c r="C12" s="25"/>
      <c r="D12" s="25"/>
      <c r="E12" s="171"/>
      <c r="F12" s="171"/>
      <c r="G12" s="171"/>
      <c r="H12" s="171"/>
      <c r="I12" s="26"/>
      <c r="J12" s="23"/>
    </row>
    <row r="13" spans="1:10" ht="21" customHeight="1" x14ac:dyDescent="0.25">
      <c r="A13" s="120" t="s">
        <v>214</v>
      </c>
      <c r="B13" s="166"/>
      <c r="C13" s="162" t="s">
        <v>286</v>
      </c>
      <c r="D13" s="163"/>
      <c r="E13" s="186"/>
      <c r="F13" s="171"/>
      <c r="G13" s="171"/>
      <c r="H13" s="171"/>
      <c r="I13" s="26"/>
      <c r="J13" s="23"/>
    </row>
    <row r="14" spans="1:10" ht="10.9" customHeight="1" x14ac:dyDescent="0.25">
      <c r="A14" s="22"/>
      <c r="B14" s="26"/>
      <c r="C14" s="25"/>
      <c r="D14" s="25"/>
      <c r="E14" s="127"/>
      <c r="F14" s="127"/>
      <c r="G14" s="127"/>
      <c r="H14" s="127"/>
      <c r="I14" s="25"/>
      <c r="J14" s="27"/>
    </row>
    <row r="15" spans="1:10" ht="22.9" customHeight="1" x14ac:dyDescent="0.25">
      <c r="A15" s="120" t="s">
        <v>200</v>
      </c>
      <c r="B15" s="166"/>
      <c r="C15" s="162" t="s">
        <v>287</v>
      </c>
      <c r="D15" s="163"/>
      <c r="E15" s="167"/>
      <c r="F15" s="152"/>
      <c r="G15" s="28" t="s">
        <v>222</v>
      </c>
      <c r="H15" s="137" t="s">
        <v>283</v>
      </c>
      <c r="I15" s="138"/>
      <c r="J15" s="29"/>
    </row>
    <row r="16" spans="1:10" ht="10.9" customHeight="1" x14ac:dyDescent="0.25">
      <c r="A16" s="22"/>
      <c r="B16" s="26"/>
      <c r="C16" s="25"/>
      <c r="D16" s="25"/>
      <c r="E16" s="127"/>
      <c r="F16" s="127"/>
      <c r="G16" s="127"/>
      <c r="H16" s="127"/>
      <c r="I16" s="25"/>
      <c r="J16" s="27"/>
    </row>
    <row r="17" spans="1:10" ht="22.9" customHeight="1" x14ac:dyDescent="0.25">
      <c r="A17" s="30"/>
      <c r="B17" s="28" t="s">
        <v>223</v>
      </c>
      <c r="C17" s="162" t="s">
        <v>288</v>
      </c>
      <c r="D17" s="163"/>
      <c r="E17" s="31"/>
      <c r="F17" s="31"/>
      <c r="G17" s="31"/>
      <c r="H17" s="31"/>
      <c r="I17" s="31"/>
      <c r="J17" s="29"/>
    </row>
    <row r="18" spans="1:10" x14ac:dyDescent="0.25">
      <c r="A18" s="164"/>
      <c r="B18" s="165"/>
      <c r="C18" s="127"/>
      <c r="D18" s="127"/>
      <c r="E18" s="127"/>
      <c r="F18" s="127"/>
      <c r="G18" s="127"/>
      <c r="H18" s="127"/>
      <c r="I18" s="25"/>
      <c r="J18" s="27"/>
    </row>
    <row r="19" spans="1:10" x14ac:dyDescent="0.25">
      <c r="A19" s="150" t="s">
        <v>201</v>
      </c>
      <c r="B19" s="151"/>
      <c r="C19" s="157" t="s">
        <v>289</v>
      </c>
      <c r="D19" s="158"/>
      <c r="E19" s="158"/>
      <c r="F19" s="158"/>
      <c r="G19" s="158"/>
      <c r="H19" s="158"/>
      <c r="I19" s="158"/>
      <c r="J19" s="159"/>
    </row>
    <row r="20" spans="1:10" x14ac:dyDescent="0.25">
      <c r="A20" s="24"/>
      <c r="B20" s="25"/>
      <c r="C20" s="32"/>
      <c r="D20" s="25"/>
      <c r="E20" s="127"/>
      <c r="F20" s="127"/>
      <c r="G20" s="127"/>
      <c r="H20" s="127"/>
      <c r="I20" s="25"/>
      <c r="J20" s="27"/>
    </row>
    <row r="21" spans="1:10" x14ac:dyDescent="0.25">
      <c r="A21" s="150" t="s">
        <v>202</v>
      </c>
      <c r="B21" s="151"/>
      <c r="C21" s="160">
        <v>33520</v>
      </c>
      <c r="D21" s="161"/>
      <c r="E21" s="127"/>
      <c r="F21" s="127"/>
      <c r="G21" s="157" t="s">
        <v>290</v>
      </c>
      <c r="H21" s="158"/>
      <c r="I21" s="158"/>
      <c r="J21" s="159"/>
    </row>
    <row r="22" spans="1:10" x14ac:dyDescent="0.25">
      <c r="A22" s="24"/>
      <c r="B22" s="25"/>
      <c r="C22" s="25"/>
      <c r="D22" s="25"/>
      <c r="E22" s="127"/>
      <c r="F22" s="127"/>
      <c r="G22" s="127"/>
      <c r="H22" s="127"/>
      <c r="I22" s="25"/>
      <c r="J22" s="27"/>
    </row>
    <row r="23" spans="1:10" x14ac:dyDescent="0.25">
      <c r="A23" s="150" t="s">
        <v>203</v>
      </c>
      <c r="B23" s="151"/>
      <c r="C23" s="157" t="s">
        <v>291</v>
      </c>
      <c r="D23" s="158"/>
      <c r="E23" s="158"/>
      <c r="F23" s="158"/>
      <c r="G23" s="158"/>
      <c r="H23" s="158"/>
      <c r="I23" s="158"/>
      <c r="J23" s="159"/>
    </row>
    <row r="24" spans="1:10" x14ac:dyDescent="0.25">
      <c r="A24" s="24"/>
      <c r="B24" s="25"/>
      <c r="C24" s="25"/>
      <c r="D24" s="25"/>
      <c r="E24" s="127"/>
      <c r="F24" s="127"/>
      <c r="G24" s="127"/>
      <c r="H24" s="127"/>
      <c r="I24" s="25"/>
      <c r="J24" s="27"/>
    </row>
    <row r="25" spans="1:10" x14ac:dyDescent="0.25">
      <c r="A25" s="150" t="s">
        <v>204</v>
      </c>
      <c r="B25" s="151"/>
      <c r="C25" s="154" t="s">
        <v>292</v>
      </c>
      <c r="D25" s="155"/>
      <c r="E25" s="155"/>
      <c r="F25" s="155"/>
      <c r="G25" s="155"/>
      <c r="H25" s="155"/>
      <c r="I25" s="155"/>
      <c r="J25" s="156"/>
    </row>
    <row r="26" spans="1:10" x14ac:dyDescent="0.25">
      <c r="A26" s="24"/>
      <c r="B26" s="25"/>
      <c r="C26" s="32"/>
      <c r="D26" s="25"/>
      <c r="E26" s="127"/>
      <c r="F26" s="127"/>
      <c r="G26" s="127"/>
      <c r="H26" s="127"/>
      <c r="I26" s="25"/>
      <c r="J26" s="27"/>
    </row>
    <row r="27" spans="1:10" x14ac:dyDescent="0.25">
      <c r="A27" s="150" t="s">
        <v>205</v>
      </c>
      <c r="B27" s="151"/>
      <c r="C27" s="154" t="s">
        <v>293</v>
      </c>
      <c r="D27" s="155"/>
      <c r="E27" s="155"/>
      <c r="F27" s="155"/>
      <c r="G27" s="155"/>
      <c r="H27" s="155"/>
      <c r="I27" s="155"/>
      <c r="J27" s="156"/>
    </row>
    <row r="28" spans="1:10" ht="13.9" customHeight="1" x14ac:dyDescent="0.25">
      <c r="A28" s="24"/>
      <c r="B28" s="25"/>
      <c r="C28" s="32"/>
      <c r="D28" s="25"/>
      <c r="E28" s="127"/>
      <c r="F28" s="127"/>
      <c r="G28" s="127"/>
      <c r="H28" s="127"/>
      <c r="I28" s="25"/>
      <c r="J28" s="27"/>
    </row>
    <row r="29" spans="1:10" ht="22.9" customHeight="1" x14ac:dyDescent="0.25">
      <c r="A29" s="153" t="s">
        <v>215</v>
      </c>
      <c r="B29" s="140"/>
      <c r="C29" s="33">
        <v>176</v>
      </c>
      <c r="D29" s="34"/>
      <c r="E29" s="131"/>
      <c r="F29" s="131"/>
      <c r="G29" s="131"/>
      <c r="H29" s="131"/>
      <c r="I29" s="35"/>
      <c r="J29" s="36"/>
    </row>
    <row r="30" spans="1:10" x14ac:dyDescent="0.25">
      <c r="A30" s="24"/>
      <c r="B30" s="25"/>
      <c r="C30" s="25"/>
      <c r="D30" s="25"/>
      <c r="E30" s="127"/>
      <c r="F30" s="127"/>
      <c r="G30" s="127"/>
      <c r="H30" s="127"/>
      <c r="I30" s="35"/>
      <c r="J30" s="36"/>
    </row>
    <row r="31" spans="1:10" x14ac:dyDescent="0.25">
      <c r="A31" s="150" t="s">
        <v>206</v>
      </c>
      <c r="B31" s="151"/>
      <c r="C31" s="47" t="s">
        <v>225</v>
      </c>
      <c r="D31" s="149" t="s">
        <v>224</v>
      </c>
      <c r="E31" s="135"/>
      <c r="F31" s="135"/>
      <c r="G31" s="135"/>
      <c r="H31" s="37"/>
      <c r="I31" s="38" t="s">
        <v>225</v>
      </c>
      <c r="J31" s="39" t="s">
        <v>226</v>
      </c>
    </row>
    <row r="32" spans="1:10" x14ac:dyDescent="0.25">
      <c r="A32" s="150"/>
      <c r="B32" s="151"/>
      <c r="C32" s="40"/>
      <c r="D32" s="8"/>
      <c r="E32" s="152"/>
      <c r="F32" s="152"/>
      <c r="G32" s="152"/>
      <c r="H32" s="152"/>
      <c r="I32" s="35"/>
      <c r="J32" s="36"/>
    </row>
    <row r="33" spans="1:10" x14ac:dyDescent="0.25">
      <c r="A33" s="150" t="s">
        <v>216</v>
      </c>
      <c r="B33" s="151"/>
      <c r="C33" s="33" t="s">
        <v>228</v>
      </c>
      <c r="D33" s="149" t="s">
        <v>227</v>
      </c>
      <c r="E33" s="135"/>
      <c r="F33" s="135"/>
      <c r="G33" s="135"/>
      <c r="H33" s="31"/>
      <c r="I33" s="38" t="s">
        <v>228</v>
      </c>
      <c r="J33" s="39" t="s">
        <v>229</v>
      </c>
    </row>
    <row r="34" spans="1:10" x14ac:dyDescent="0.25">
      <c r="A34" s="24"/>
      <c r="B34" s="25"/>
      <c r="C34" s="25"/>
      <c r="D34" s="25"/>
      <c r="E34" s="127"/>
      <c r="F34" s="127"/>
      <c r="G34" s="127"/>
      <c r="H34" s="127"/>
      <c r="I34" s="25"/>
      <c r="J34" s="27"/>
    </row>
    <row r="35" spans="1:10" x14ac:dyDescent="0.25">
      <c r="A35" s="149" t="s">
        <v>217</v>
      </c>
      <c r="B35" s="135"/>
      <c r="C35" s="135"/>
      <c r="D35" s="135"/>
      <c r="E35" s="135" t="s">
        <v>207</v>
      </c>
      <c r="F35" s="135"/>
      <c r="G35" s="135"/>
      <c r="H35" s="135"/>
      <c r="I35" s="135"/>
      <c r="J35" s="41" t="s">
        <v>208</v>
      </c>
    </row>
    <row r="36" spans="1:10" x14ac:dyDescent="0.25">
      <c r="A36" s="24"/>
      <c r="B36" s="25"/>
      <c r="C36" s="25"/>
      <c r="D36" s="25"/>
      <c r="E36" s="127"/>
      <c r="F36" s="127"/>
      <c r="G36" s="127"/>
      <c r="H36" s="127"/>
      <c r="I36" s="25"/>
      <c r="J36" s="36"/>
    </row>
    <row r="37" spans="1:10" x14ac:dyDescent="0.25">
      <c r="A37" s="143"/>
      <c r="B37" s="144"/>
      <c r="C37" s="144"/>
      <c r="D37" s="144"/>
      <c r="E37" s="143"/>
      <c r="F37" s="144"/>
      <c r="G37" s="144"/>
      <c r="H37" s="144"/>
      <c r="I37" s="145"/>
      <c r="J37" s="99"/>
    </row>
    <row r="38" spans="1:10" x14ac:dyDescent="0.25">
      <c r="A38" s="101"/>
      <c r="B38" s="100"/>
      <c r="C38" s="102"/>
      <c r="D38" s="148"/>
      <c r="E38" s="148"/>
      <c r="F38" s="148"/>
      <c r="G38" s="148"/>
      <c r="H38" s="148"/>
      <c r="I38" s="148"/>
      <c r="J38" s="103"/>
    </row>
    <row r="39" spans="1:10" x14ac:dyDescent="0.25">
      <c r="A39" s="143"/>
      <c r="B39" s="144"/>
      <c r="C39" s="144"/>
      <c r="D39" s="145"/>
      <c r="E39" s="143"/>
      <c r="F39" s="144"/>
      <c r="G39" s="144"/>
      <c r="H39" s="144"/>
      <c r="I39" s="145"/>
      <c r="J39" s="33"/>
    </row>
    <row r="40" spans="1:10" x14ac:dyDescent="0.25">
      <c r="A40" s="101"/>
      <c r="B40" s="100"/>
      <c r="C40" s="102"/>
      <c r="D40" s="104"/>
      <c r="E40" s="148"/>
      <c r="F40" s="148"/>
      <c r="G40" s="148"/>
      <c r="H40" s="148"/>
      <c r="I40" s="105"/>
      <c r="J40" s="103"/>
    </row>
    <row r="41" spans="1:10" x14ac:dyDescent="0.25">
      <c r="A41" s="143"/>
      <c r="B41" s="144"/>
      <c r="C41" s="144"/>
      <c r="D41" s="145"/>
      <c r="E41" s="143"/>
      <c r="F41" s="144"/>
      <c r="G41" s="144"/>
      <c r="H41" s="144"/>
      <c r="I41" s="145"/>
      <c r="J41" s="33"/>
    </row>
    <row r="42" spans="1:10" x14ac:dyDescent="0.25">
      <c r="A42" s="101"/>
      <c r="B42" s="100"/>
      <c r="C42" s="102"/>
      <c r="D42" s="104"/>
      <c r="E42" s="148"/>
      <c r="F42" s="148"/>
      <c r="G42" s="148"/>
      <c r="H42" s="148"/>
      <c r="I42" s="105"/>
      <c r="J42" s="103"/>
    </row>
    <row r="43" spans="1:10" x14ac:dyDescent="0.25">
      <c r="A43" s="143"/>
      <c r="B43" s="144"/>
      <c r="C43" s="144"/>
      <c r="D43" s="145"/>
      <c r="E43" s="143"/>
      <c r="F43" s="144"/>
      <c r="G43" s="144"/>
      <c r="H43" s="144"/>
      <c r="I43" s="145"/>
      <c r="J43" s="33"/>
    </row>
    <row r="44" spans="1:10" x14ac:dyDescent="0.25">
      <c r="A44" s="106"/>
      <c r="B44" s="102"/>
      <c r="C44" s="146"/>
      <c r="D44" s="146"/>
      <c r="E44" s="147"/>
      <c r="F44" s="147"/>
      <c r="G44" s="146"/>
      <c r="H44" s="146"/>
      <c r="I44" s="146"/>
      <c r="J44" s="103"/>
    </row>
    <row r="45" spans="1:10" x14ac:dyDescent="0.25">
      <c r="A45" s="143"/>
      <c r="B45" s="144"/>
      <c r="C45" s="144"/>
      <c r="D45" s="145"/>
      <c r="E45" s="143"/>
      <c r="F45" s="144"/>
      <c r="G45" s="144"/>
      <c r="H45" s="144"/>
      <c r="I45" s="145"/>
      <c r="J45" s="33"/>
    </row>
    <row r="46" spans="1:10" x14ac:dyDescent="0.25">
      <c r="A46" s="106"/>
      <c r="B46" s="102"/>
      <c r="C46" s="102"/>
      <c r="D46" s="100"/>
      <c r="E46" s="147"/>
      <c r="F46" s="147"/>
      <c r="G46" s="146"/>
      <c r="H46" s="146"/>
      <c r="I46" s="100"/>
      <c r="J46" s="103"/>
    </row>
    <row r="47" spans="1:10" x14ac:dyDescent="0.25">
      <c r="A47" s="143"/>
      <c r="B47" s="144"/>
      <c r="C47" s="144"/>
      <c r="D47" s="145"/>
      <c r="E47" s="143"/>
      <c r="F47" s="144"/>
      <c r="G47" s="144"/>
      <c r="H47" s="144"/>
      <c r="I47" s="145"/>
      <c r="J47" s="33"/>
    </row>
    <row r="48" spans="1:10" x14ac:dyDescent="0.25">
      <c r="A48" s="42"/>
      <c r="B48" s="32"/>
      <c r="C48" s="32"/>
      <c r="D48" s="25"/>
      <c r="E48" s="127"/>
      <c r="F48" s="127"/>
      <c r="G48" s="141"/>
      <c r="H48" s="141"/>
      <c r="I48" s="25"/>
      <c r="J48" s="43" t="s">
        <v>230</v>
      </c>
    </row>
    <row r="49" spans="1:10" x14ac:dyDescent="0.25">
      <c r="A49" s="42"/>
      <c r="B49" s="32"/>
      <c r="C49" s="32"/>
      <c r="D49" s="25"/>
      <c r="E49" s="127"/>
      <c r="F49" s="127"/>
      <c r="G49" s="141"/>
      <c r="H49" s="141"/>
      <c r="I49" s="25"/>
      <c r="J49" s="43" t="s">
        <v>231</v>
      </c>
    </row>
    <row r="50" spans="1:10" ht="14.45" customHeight="1" x14ac:dyDescent="0.25">
      <c r="A50" s="120" t="s">
        <v>209</v>
      </c>
      <c r="B50" s="121"/>
      <c r="C50" s="137" t="s">
        <v>231</v>
      </c>
      <c r="D50" s="138"/>
      <c r="E50" s="139" t="s">
        <v>232</v>
      </c>
      <c r="F50" s="140"/>
      <c r="G50" s="128"/>
      <c r="H50" s="129"/>
      <c r="I50" s="129"/>
      <c r="J50" s="130"/>
    </row>
    <row r="51" spans="1:10" x14ac:dyDescent="0.25">
      <c r="A51" s="42"/>
      <c r="B51" s="32"/>
      <c r="C51" s="141"/>
      <c r="D51" s="141"/>
      <c r="E51" s="127"/>
      <c r="F51" s="127"/>
      <c r="G51" s="142" t="s">
        <v>233</v>
      </c>
      <c r="H51" s="142"/>
      <c r="I51" s="142"/>
      <c r="J51" s="16"/>
    </row>
    <row r="52" spans="1:10" ht="13.9" customHeight="1" x14ac:dyDescent="0.25">
      <c r="A52" s="120" t="s">
        <v>210</v>
      </c>
      <c r="B52" s="121"/>
      <c r="C52" s="128" t="s">
        <v>294</v>
      </c>
      <c r="D52" s="129"/>
      <c r="E52" s="129"/>
      <c r="F52" s="129"/>
      <c r="G52" s="129"/>
      <c r="H52" s="129"/>
      <c r="I52" s="129"/>
      <c r="J52" s="130"/>
    </row>
    <row r="53" spans="1:10" x14ac:dyDescent="0.25">
      <c r="A53" s="24"/>
      <c r="B53" s="25"/>
      <c r="C53" s="131" t="s">
        <v>211</v>
      </c>
      <c r="D53" s="131"/>
      <c r="E53" s="131"/>
      <c r="F53" s="131"/>
      <c r="G53" s="131"/>
      <c r="H53" s="131"/>
      <c r="I53" s="131"/>
      <c r="J53" s="27"/>
    </row>
    <row r="54" spans="1:10" x14ac:dyDescent="0.25">
      <c r="A54" s="120" t="s">
        <v>212</v>
      </c>
      <c r="B54" s="121"/>
      <c r="C54" s="132" t="s">
        <v>295</v>
      </c>
      <c r="D54" s="133"/>
      <c r="E54" s="134"/>
      <c r="F54" s="127"/>
      <c r="G54" s="127"/>
      <c r="H54" s="135"/>
      <c r="I54" s="135"/>
      <c r="J54" s="136"/>
    </row>
    <row r="55" spans="1:10" x14ac:dyDescent="0.25">
      <c r="A55" s="24"/>
      <c r="B55" s="25"/>
      <c r="C55" s="32"/>
      <c r="D55" s="25"/>
      <c r="E55" s="127"/>
      <c r="F55" s="127"/>
      <c r="G55" s="127"/>
      <c r="H55" s="127"/>
      <c r="I55" s="25"/>
      <c r="J55" s="27"/>
    </row>
    <row r="56" spans="1:10" ht="14.45" customHeight="1" x14ac:dyDescent="0.25">
      <c r="A56" s="120" t="s">
        <v>204</v>
      </c>
      <c r="B56" s="121"/>
      <c r="C56" s="122" t="s">
        <v>296</v>
      </c>
      <c r="D56" s="123"/>
      <c r="E56" s="123"/>
      <c r="F56" s="123"/>
      <c r="G56" s="123"/>
      <c r="H56" s="123"/>
      <c r="I56" s="123"/>
      <c r="J56" s="124"/>
    </row>
    <row r="57" spans="1:10" x14ac:dyDescent="0.25">
      <c r="A57" s="24"/>
      <c r="B57" s="25"/>
      <c r="C57" s="25"/>
      <c r="D57" s="25"/>
      <c r="E57" s="127"/>
      <c r="F57" s="127"/>
      <c r="G57" s="127"/>
      <c r="H57" s="127"/>
      <c r="I57" s="25"/>
      <c r="J57" s="27"/>
    </row>
    <row r="58" spans="1:10" x14ac:dyDescent="0.25">
      <c r="A58" s="120" t="s">
        <v>234</v>
      </c>
      <c r="B58" s="121"/>
      <c r="C58" s="122" t="s">
        <v>297</v>
      </c>
      <c r="D58" s="123"/>
      <c r="E58" s="123"/>
      <c r="F58" s="123"/>
      <c r="G58" s="123"/>
      <c r="H58" s="123"/>
      <c r="I58" s="123"/>
      <c r="J58" s="124"/>
    </row>
    <row r="59" spans="1:10" ht="14.45" customHeight="1" x14ac:dyDescent="0.25">
      <c r="A59" s="24"/>
      <c r="B59" s="25"/>
      <c r="C59" s="125" t="s">
        <v>235</v>
      </c>
      <c r="D59" s="125"/>
      <c r="E59" s="125"/>
      <c r="F59" s="125"/>
      <c r="G59" s="25"/>
      <c r="H59" s="25"/>
      <c r="I59" s="25"/>
      <c r="J59" s="27"/>
    </row>
    <row r="60" spans="1:10" x14ac:dyDescent="0.25">
      <c r="A60" s="120" t="s">
        <v>236</v>
      </c>
      <c r="B60" s="121"/>
      <c r="C60" s="122" t="s">
        <v>298</v>
      </c>
      <c r="D60" s="123"/>
      <c r="E60" s="123"/>
      <c r="F60" s="123"/>
      <c r="G60" s="123"/>
      <c r="H60" s="123"/>
      <c r="I60" s="123"/>
      <c r="J60" s="124"/>
    </row>
    <row r="61" spans="1:10" ht="14.45" customHeight="1" x14ac:dyDescent="0.25">
      <c r="A61" s="44"/>
      <c r="B61" s="45"/>
      <c r="C61" s="126" t="s">
        <v>237</v>
      </c>
      <c r="D61" s="126"/>
      <c r="E61" s="126"/>
      <c r="F61" s="126"/>
      <c r="G61" s="126"/>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Normal="100" zoomScaleSheetLayoutView="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90" t="s">
        <v>1</v>
      </c>
      <c r="B1" s="191"/>
      <c r="C1" s="191"/>
      <c r="D1" s="191"/>
      <c r="E1" s="191"/>
      <c r="F1" s="191"/>
      <c r="G1" s="191"/>
      <c r="H1" s="191"/>
    </row>
    <row r="2" spans="1:9" ht="12.75" customHeight="1" x14ac:dyDescent="0.2">
      <c r="A2" s="192" t="s">
        <v>300</v>
      </c>
      <c r="B2" s="193"/>
      <c r="C2" s="193"/>
      <c r="D2" s="193"/>
      <c r="E2" s="193"/>
      <c r="F2" s="193"/>
      <c r="G2" s="193"/>
      <c r="H2" s="193"/>
    </row>
    <row r="3" spans="1:9" x14ac:dyDescent="0.2">
      <c r="A3" s="194" t="s">
        <v>282</v>
      </c>
      <c r="B3" s="195"/>
      <c r="C3" s="195"/>
      <c r="D3" s="195"/>
      <c r="E3" s="195"/>
      <c r="F3" s="195"/>
      <c r="G3" s="195"/>
      <c r="H3" s="195"/>
      <c r="I3" s="196"/>
    </row>
    <row r="4" spans="1:9" ht="12.75" customHeight="1" x14ac:dyDescent="0.2">
      <c r="A4" s="197" t="s">
        <v>299</v>
      </c>
      <c r="B4" s="198"/>
      <c r="C4" s="198"/>
      <c r="D4" s="198"/>
      <c r="E4" s="198"/>
      <c r="F4" s="198"/>
      <c r="G4" s="198"/>
      <c r="H4" s="198"/>
      <c r="I4" s="199"/>
    </row>
    <row r="5" spans="1:9" ht="45.75" thickBot="1" x14ac:dyDescent="0.25">
      <c r="A5" s="200" t="s">
        <v>2</v>
      </c>
      <c r="B5" s="201"/>
      <c r="C5" s="201"/>
      <c r="D5" s="201"/>
      <c r="E5" s="201"/>
      <c r="F5" s="202"/>
      <c r="G5" s="53" t="s">
        <v>3</v>
      </c>
      <c r="H5" s="54" t="s">
        <v>193</v>
      </c>
      <c r="I5" s="55" t="s">
        <v>190</v>
      </c>
    </row>
    <row r="6" spans="1:9" x14ac:dyDescent="0.2">
      <c r="A6" s="187">
        <v>1</v>
      </c>
      <c r="B6" s="188"/>
      <c r="C6" s="188"/>
      <c r="D6" s="188"/>
      <c r="E6" s="188"/>
      <c r="F6" s="189"/>
      <c r="G6" s="56">
        <v>2</v>
      </c>
      <c r="H6" s="57">
        <v>3</v>
      </c>
      <c r="I6" s="57">
        <v>4</v>
      </c>
    </row>
    <row r="7" spans="1:9" x14ac:dyDescent="0.2">
      <c r="A7" s="204"/>
      <c r="B7" s="204"/>
      <c r="C7" s="204"/>
      <c r="D7" s="204"/>
      <c r="E7" s="204"/>
      <c r="F7" s="204"/>
      <c r="G7" s="204"/>
      <c r="H7" s="204"/>
      <c r="I7" s="205"/>
    </row>
    <row r="8" spans="1:9" x14ac:dyDescent="0.2">
      <c r="A8" s="206" t="s">
        <v>11</v>
      </c>
      <c r="B8" s="207"/>
      <c r="C8" s="207"/>
      <c r="D8" s="207"/>
      <c r="E8" s="207"/>
      <c r="F8" s="207"/>
      <c r="G8" s="207"/>
      <c r="H8" s="207"/>
      <c r="I8" s="207"/>
    </row>
    <row r="9" spans="1:9" ht="28.5" customHeight="1" x14ac:dyDescent="0.2">
      <c r="A9" s="208" t="s">
        <v>18</v>
      </c>
      <c r="B9" s="208"/>
      <c r="C9" s="208"/>
      <c r="D9" s="208"/>
      <c r="E9" s="208"/>
      <c r="F9" s="208"/>
      <c r="G9" s="58">
        <v>1</v>
      </c>
      <c r="H9" s="59">
        <f>H10+H11+H12</f>
        <v>47311271</v>
      </c>
      <c r="I9" s="59">
        <f>I10+I11+I12</f>
        <v>63567791</v>
      </c>
    </row>
    <row r="10" spans="1:9" x14ac:dyDescent="0.2">
      <c r="A10" s="209" t="s">
        <v>19</v>
      </c>
      <c r="B10" s="209"/>
      <c r="C10" s="209"/>
      <c r="D10" s="209"/>
      <c r="E10" s="209"/>
      <c r="F10" s="209"/>
      <c r="G10" s="60">
        <v>2</v>
      </c>
      <c r="H10" s="109">
        <v>5262413</v>
      </c>
      <c r="I10" s="61">
        <v>3459505</v>
      </c>
    </row>
    <row r="11" spans="1:9" x14ac:dyDescent="0.2">
      <c r="A11" s="209" t="s">
        <v>240</v>
      </c>
      <c r="B11" s="209"/>
      <c r="C11" s="209"/>
      <c r="D11" s="209"/>
      <c r="E11" s="209"/>
      <c r="F11" s="209"/>
      <c r="G11" s="60">
        <v>3</v>
      </c>
      <c r="H11" s="109">
        <v>38239410</v>
      </c>
      <c r="I11" s="61">
        <v>57143545</v>
      </c>
    </row>
    <row r="12" spans="1:9" x14ac:dyDescent="0.2">
      <c r="A12" s="210" t="s">
        <v>20</v>
      </c>
      <c r="B12" s="210"/>
      <c r="C12" s="210"/>
      <c r="D12" s="210"/>
      <c r="E12" s="210"/>
      <c r="F12" s="210"/>
      <c r="G12" s="60">
        <v>4</v>
      </c>
      <c r="H12" s="109">
        <v>3809448</v>
      </c>
      <c r="I12" s="61">
        <v>2964741</v>
      </c>
    </row>
    <row r="13" spans="1:9" x14ac:dyDescent="0.2">
      <c r="A13" s="203" t="s">
        <v>21</v>
      </c>
      <c r="B13" s="203"/>
      <c r="C13" s="203"/>
      <c r="D13" s="203"/>
      <c r="E13" s="203"/>
      <c r="F13" s="203"/>
      <c r="G13" s="58">
        <v>5</v>
      </c>
      <c r="H13" s="59">
        <f>H14+H15+H16+H17</f>
        <v>0</v>
      </c>
      <c r="I13" s="59">
        <f>I14+I15+I16+I17</f>
        <v>0</v>
      </c>
    </row>
    <row r="14" spans="1:9" x14ac:dyDescent="0.2">
      <c r="A14" s="211" t="s">
        <v>22</v>
      </c>
      <c r="B14" s="211"/>
      <c r="C14" s="211"/>
      <c r="D14" s="211"/>
      <c r="E14" s="211"/>
      <c r="F14" s="211"/>
      <c r="G14" s="60">
        <v>6</v>
      </c>
      <c r="H14" s="110">
        <v>0</v>
      </c>
      <c r="I14" s="61">
        <v>0</v>
      </c>
    </row>
    <row r="15" spans="1:9" x14ac:dyDescent="0.2">
      <c r="A15" s="211" t="s">
        <v>23</v>
      </c>
      <c r="B15" s="211"/>
      <c r="C15" s="211"/>
      <c r="D15" s="211"/>
      <c r="E15" s="211"/>
      <c r="F15" s="211"/>
      <c r="G15" s="60">
        <v>7</v>
      </c>
      <c r="H15" s="110">
        <v>0</v>
      </c>
      <c r="I15" s="61">
        <v>0</v>
      </c>
    </row>
    <row r="16" spans="1:9" x14ac:dyDescent="0.2">
      <c r="A16" s="211" t="s">
        <v>24</v>
      </c>
      <c r="B16" s="211"/>
      <c r="C16" s="211"/>
      <c r="D16" s="211"/>
      <c r="E16" s="211"/>
      <c r="F16" s="211"/>
      <c r="G16" s="60">
        <v>8</v>
      </c>
      <c r="H16" s="110">
        <v>0</v>
      </c>
      <c r="I16" s="61">
        <v>0</v>
      </c>
    </row>
    <row r="17" spans="1:9" x14ac:dyDescent="0.2">
      <c r="A17" s="211" t="s">
        <v>25</v>
      </c>
      <c r="B17" s="211"/>
      <c r="C17" s="211"/>
      <c r="D17" s="211"/>
      <c r="E17" s="211"/>
      <c r="F17" s="211"/>
      <c r="G17" s="60">
        <v>9</v>
      </c>
      <c r="H17" s="110">
        <v>0</v>
      </c>
      <c r="I17" s="61">
        <v>0</v>
      </c>
    </row>
    <row r="18" spans="1:9" ht="25.9" customHeight="1" x14ac:dyDescent="0.2">
      <c r="A18" s="203" t="s">
        <v>26</v>
      </c>
      <c r="B18" s="203"/>
      <c r="C18" s="203"/>
      <c r="D18" s="203"/>
      <c r="E18" s="203"/>
      <c r="F18" s="203"/>
      <c r="G18" s="58">
        <v>10</v>
      </c>
      <c r="H18" s="59">
        <f>H19+H20+H21</f>
        <v>0</v>
      </c>
      <c r="I18" s="59">
        <f>I19+I20+I21</f>
        <v>0</v>
      </c>
    </row>
    <row r="19" spans="1:9" x14ac:dyDescent="0.2">
      <c r="A19" s="211" t="s">
        <v>23</v>
      </c>
      <c r="B19" s="211"/>
      <c r="C19" s="211"/>
      <c r="D19" s="211"/>
      <c r="E19" s="211"/>
      <c r="F19" s="211"/>
      <c r="G19" s="60">
        <v>11</v>
      </c>
      <c r="H19" s="61">
        <v>0</v>
      </c>
      <c r="I19" s="61">
        <v>0</v>
      </c>
    </row>
    <row r="20" spans="1:9" x14ac:dyDescent="0.2">
      <c r="A20" s="211" t="s">
        <v>24</v>
      </c>
      <c r="B20" s="211"/>
      <c r="C20" s="211"/>
      <c r="D20" s="211"/>
      <c r="E20" s="211"/>
      <c r="F20" s="211"/>
      <c r="G20" s="60">
        <v>12</v>
      </c>
      <c r="H20" s="61">
        <v>0</v>
      </c>
      <c r="I20" s="61">
        <v>0</v>
      </c>
    </row>
    <row r="21" spans="1:9" x14ac:dyDescent="0.2">
      <c r="A21" s="211" t="s">
        <v>25</v>
      </c>
      <c r="B21" s="211"/>
      <c r="C21" s="211"/>
      <c r="D21" s="211"/>
      <c r="E21" s="211"/>
      <c r="F21" s="211"/>
      <c r="G21" s="60">
        <v>13</v>
      </c>
      <c r="H21" s="61">
        <v>0</v>
      </c>
      <c r="I21" s="61">
        <v>0</v>
      </c>
    </row>
    <row r="22" spans="1:9" x14ac:dyDescent="0.2">
      <c r="A22" s="203" t="s">
        <v>27</v>
      </c>
      <c r="B22" s="203"/>
      <c r="C22" s="203"/>
      <c r="D22" s="203"/>
      <c r="E22" s="203"/>
      <c r="F22" s="203"/>
      <c r="G22" s="58">
        <v>14</v>
      </c>
      <c r="H22" s="59">
        <f>H23+H24</f>
        <v>0</v>
      </c>
      <c r="I22" s="59">
        <f>I23+I24</f>
        <v>0</v>
      </c>
    </row>
    <row r="23" spans="1:9" x14ac:dyDescent="0.2">
      <c r="A23" s="211" t="s">
        <v>24</v>
      </c>
      <c r="B23" s="211"/>
      <c r="C23" s="211"/>
      <c r="D23" s="211"/>
      <c r="E23" s="211"/>
      <c r="F23" s="211"/>
      <c r="G23" s="60">
        <v>15</v>
      </c>
      <c r="H23" s="61">
        <v>0</v>
      </c>
      <c r="I23" s="61">
        <v>0</v>
      </c>
    </row>
    <row r="24" spans="1:9" x14ac:dyDescent="0.2">
      <c r="A24" s="211" t="s">
        <v>25</v>
      </c>
      <c r="B24" s="211"/>
      <c r="C24" s="211"/>
      <c r="D24" s="211"/>
      <c r="E24" s="211"/>
      <c r="F24" s="211"/>
      <c r="G24" s="60">
        <v>16</v>
      </c>
      <c r="H24" s="61">
        <v>0</v>
      </c>
      <c r="I24" s="61">
        <v>0</v>
      </c>
    </row>
    <row r="25" spans="1:9" ht="25.9" customHeight="1" x14ac:dyDescent="0.2">
      <c r="A25" s="203" t="s">
        <v>28</v>
      </c>
      <c r="B25" s="203"/>
      <c r="C25" s="203"/>
      <c r="D25" s="203"/>
      <c r="E25" s="203"/>
      <c r="F25" s="203"/>
      <c r="G25" s="58">
        <v>17</v>
      </c>
      <c r="H25" s="59">
        <f>H26+H27+H28</f>
        <v>28789071</v>
      </c>
      <c r="I25" s="59">
        <f>I26+I27+I28</f>
        <v>123749</v>
      </c>
    </row>
    <row r="26" spans="1:9" x14ac:dyDescent="0.2">
      <c r="A26" s="211" t="s">
        <v>23</v>
      </c>
      <c r="B26" s="211"/>
      <c r="C26" s="211"/>
      <c r="D26" s="211"/>
      <c r="E26" s="211"/>
      <c r="F26" s="211"/>
      <c r="G26" s="60">
        <v>18</v>
      </c>
      <c r="H26" s="111">
        <v>18714</v>
      </c>
      <c r="I26" s="61">
        <v>18607</v>
      </c>
    </row>
    <row r="27" spans="1:9" x14ac:dyDescent="0.2">
      <c r="A27" s="211" t="s">
        <v>24</v>
      </c>
      <c r="B27" s="211"/>
      <c r="C27" s="211"/>
      <c r="D27" s="211"/>
      <c r="E27" s="211"/>
      <c r="F27" s="211"/>
      <c r="G27" s="60">
        <v>19</v>
      </c>
      <c r="H27" s="111">
        <v>28671942</v>
      </c>
      <c r="I27" s="61">
        <v>0</v>
      </c>
    </row>
    <row r="28" spans="1:9" x14ac:dyDescent="0.2">
      <c r="A28" s="211" t="s">
        <v>25</v>
      </c>
      <c r="B28" s="211"/>
      <c r="C28" s="211"/>
      <c r="D28" s="211"/>
      <c r="E28" s="211"/>
      <c r="F28" s="211"/>
      <c r="G28" s="60">
        <v>20</v>
      </c>
      <c r="H28" s="111">
        <v>98415</v>
      </c>
      <c r="I28" s="61">
        <v>105142</v>
      </c>
    </row>
    <row r="29" spans="1:9" x14ac:dyDescent="0.2">
      <c r="A29" s="203" t="s">
        <v>29</v>
      </c>
      <c r="B29" s="203"/>
      <c r="C29" s="203"/>
      <c r="D29" s="203"/>
      <c r="E29" s="203"/>
      <c r="F29" s="203"/>
      <c r="G29" s="58">
        <v>21</v>
      </c>
      <c r="H29" s="59">
        <f>H30+H31</f>
        <v>128772816</v>
      </c>
      <c r="I29" s="59">
        <f>I30+I31</f>
        <v>170649021</v>
      </c>
    </row>
    <row r="30" spans="1:9" x14ac:dyDescent="0.2">
      <c r="A30" s="211" t="s">
        <v>24</v>
      </c>
      <c r="B30" s="211"/>
      <c r="C30" s="211"/>
      <c r="D30" s="211"/>
      <c r="E30" s="211"/>
      <c r="F30" s="211"/>
      <c r="G30" s="60">
        <v>22</v>
      </c>
      <c r="H30" s="112">
        <v>2047377</v>
      </c>
      <c r="I30" s="61">
        <v>33965464</v>
      </c>
    </row>
    <row r="31" spans="1:9" x14ac:dyDescent="0.2">
      <c r="A31" s="211" t="s">
        <v>25</v>
      </c>
      <c r="B31" s="211"/>
      <c r="C31" s="211"/>
      <c r="D31" s="211"/>
      <c r="E31" s="211"/>
      <c r="F31" s="211"/>
      <c r="G31" s="60">
        <v>23</v>
      </c>
      <c r="H31" s="112">
        <v>126725439</v>
      </c>
      <c r="I31" s="61">
        <v>136683557</v>
      </c>
    </row>
    <row r="32" spans="1:9" x14ac:dyDescent="0.2">
      <c r="A32" s="211" t="s">
        <v>30</v>
      </c>
      <c r="B32" s="211"/>
      <c r="C32" s="211"/>
      <c r="D32" s="211"/>
      <c r="E32" s="211"/>
      <c r="F32" s="211"/>
      <c r="G32" s="60">
        <v>24</v>
      </c>
      <c r="H32" s="112">
        <v>0</v>
      </c>
      <c r="I32" s="61">
        <v>0</v>
      </c>
    </row>
    <row r="33" spans="1:9" ht="28.9" customHeight="1" x14ac:dyDescent="0.2">
      <c r="A33" s="211" t="s">
        <v>31</v>
      </c>
      <c r="B33" s="211"/>
      <c r="C33" s="211"/>
      <c r="D33" s="211"/>
      <c r="E33" s="211"/>
      <c r="F33" s="211"/>
      <c r="G33" s="60">
        <v>25</v>
      </c>
      <c r="H33" s="112">
        <v>0</v>
      </c>
      <c r="I33" s="61">
        <v>0</v>
      </c>
    </row>
    <row r="34" spans="1:9" x14ac:dyDescent="0.2">
      <c r="A34" s="211" t="s">
        <v>32</v>
      </c>
      <c r="B34" s="211"/>
      <c r="C34" s="211"/>
      <c r="D34" s="211"/>
      <c r="E34" s="211"/>
      <c r="F34" s="211"/>
      <c r="G34" s="60">
        <v>26</v>
      </c>
      <c r="H34" s="112">
        <v>0</v>
      </c>
      <c r="I34" s="116">
        <v>0</v>
      </c>
    </row>
    <row r="35" spans="1:9" x14ac:dyDescent="0.2">
      <c r="A35" s="211" t="s">
        <v>33</v>
      </c>
      <c r="B35" s="211"/>
      <c r="C35" s="211"/>
      <c r="D35" s="211"/>
      <c r="E35" s="211"/>
      <c r="F35" s="211"/>
      <c r="G35" s="60">
        <v>27</v>
      </c>
      <c r="H35" s="112">
        <v>3045209</v>
      </c>
      <c r="I35" s="61">
        <v>3240746</v>
      </c>
    </row>
    <row r="36" spans="1:9" x14ac:dyDescent="0.2">
      <c r="A36" s="211" t="s">
        <v>34</v>
      </c>
      <c r="B36" s="211"/>
      <c r="C36" s="211"/>
      <c r="D36" s="211"/>
      <c r="E36" s="211"/>
      <c r="F36" s="211"/>
      <c r="G36" s="60">
        <v>28</v>
      </c>
      <c r="H36" s="112">
        <v>2533946</v>
      </c>
      <c r="I36" s="61">
        <v>2633181</v>
      </c>
    </row>
    <row r="37" spans="1:9" x14ac:dyDescent="0.2">
      <c r="A37" s="211" t="s">
        <v>35</v>
      </c>
      <c r="B37" s="211"/>
      <c r="C37" s="211"/>
      <c r="D37" s="211"/>
      <c r="E37" s="211"/>
      <c r="F37" s="211"/>
      <c r="G37" s="60">
        <v>29</v>
      </c>
      <c r="H37" s="112">
        <v>146025</v>
      </c>
      <c r="I37" s="61">
        <v>324375</v>
      </c>
    </row>
    <row r="38" spans="1:9" x14ac:dyDescent="0.2">
      <c r="A38" s="211" t="s">
        <v>36</v>
      </c>
      <c r="B38" s="211"/>
      <c r="C38" s="211"/>
      <c r="D38" s="211"/>
      <c r="E38" s="211"/>
      <c r="F38" s="211"/>
      <c r="G38" s="60">
        <v>30</v>
      </c>
      <c r="H38" s="112">
        <v>1191587</v>
      </c>
      <c r="I38" s="61">
        <v>1172726</v>
      </c>
    </row>
    <row r="39" spans="1:9" ht="27.6" customHeight="1" x14ac:dyDescent="0.2">
      <c r="A39" s="211" t="s">
        <v>37</v>
      </c>
      <c r="B39" s="211"/>
      <c r="C39" s="211"/>
      <c r="D39" s="211"/>
      <c r="E39" s="211"/>
      <c r="F39" s="211"/>
      <c r="G39" s="60">
        <v>31</v>
      </c>
      <c r="H39" s="112">
        <v>0</v>
      </c>
      <c r="I39" s="61">
        <v>0</v>
      </c>
    </row>
    <row r="40" spans="1:9" x14ac:dyDescent="0.2">
      <c r="A40" s="213" t="s">
        <v>38</v>
      </c>
      <c r="B40" s="213"/>
      <c r="C40" s="213"/>
      <c r="D40" s="213"/>
      <c r="E40" s="213"/>
      <c r="F40" s="213"/>
      <c r="G40" s="58">
        <v>32</v>
      </c>
      <c r="H40" s="62">
        <f>H9+H13+H18+H22+H25+H29+H32+H33+H34+H35+H36+H37+H38+H39</f>
        <v>211789925</v>
      </c>
      <c r="I40" s="62">
        <f>I9+I13+I18+I22+I25+I29+I32+I33+I34+I35+I36+I37+I38+I39</f>
        <v>241711589</v>
      </c>
    </row>
    <row r="41" spans="1:9" x14ac:dyDescent="0.2">
      <c r="A41" s="206" t="s">
        <v>12</v>
      </c>
      <c r="B41" s="207"/>
      <c r="C41" s="207"/>
      <c r="D41" s="207"/>
      <c r="E41" s="207"/>
      <c r="F41" s="207"/>
      <c r="G41" s="207"/>
      <c r="H41" s="207"/>
      <c r="I41" s="207"/>
    </row>
    <row r="42" spans="1:9" x14ac:dyDescent="0.2">
      <c r="A42" s="203" t="s">
        <v>39</v>
      </c>
      <c r="B42" s="212"/>
      <c r="C42" s="212"/>
      <c r="D42" s="212"/>
      <c r="E42" s="212"/>
      <c r="F42" s="212"/>
      <c r="G42" s="58">
        <v>33</v>
      </c>
      <c r="H42" s="59">
        <f>H43+H44+H45+H46+H47</f>
        <v>0</v>
      </c>
      <c r="I42" s="59">
        <f>I43+I44+I45+I46+I47</f>
        <v>0</v>
      </c>
    </row>
    <row r="43" spans="1:9" x14ac:dyDescent="0.2">
      <c r="A43" s="211" t="s">
        <v>40</v>
      </c>
      <c r="B43" s="211"/>
      <c r="C43" s="211"/>
      <c r="D43" s="211"/>
      <c r="E43" s="211"/>
      <c r="F43" s="211"/>
      <c r="G43" s="60">
        <v>34</v>
      </c>
      <c r="H43" s="113">
        <v>0</v>
      </c>
      <c r="I43" s="61">
        <v>0</v>
      </c>
    </row>
    <row r="44" spans="1:9" x14ac:dyDescent="0.2">
      <c r="A44" s="211" t="s">
        <v>41</v>
      </c>
      <c r="B44" s="211"/>
      <c r="C44" s="211"/>
      <c r="D44" s="211"/>
      <c r="E44" s="211"/>
      <c r="F44" s="211"/>
      <c r="G44" s="60">
        <v>35</v>
      </c>
      <c r="H44" s="113">
        <v>0</v>
      </c>
      <c r="I44" s="61">
        <v>0</v>
      </c>
    </row>
    <row r="45" spans="1:9" x14ac:dyDescent="0.2">
      <c r="A45" s="211" t="s">
        <v>42</v>
      </c>
      <c r="B45" s="211"/>
      <c r="C45" s="211"/>
      <c r="D45" s="211"/>
      <c r="E45" s="211"/>
      <c r="F45" s="211"/>
      <c r="G45" s="60">
        <v>36</v>
      </c>
      <c r="H45" s="113">
        <v>0</v>
      </c>
      <c r="I45" s="61">
        <v>0</v>
      </c>
    </row>
    <row r="46" spans="1:9" x14ac:dyDescent="0.2">
      <c r="A46" s="211" t="s">
        <v>43</v>
      </c>
      <c r="B46" s="211"/>
      <c r="C46" s="211"/>
      <c r="D46" s="211"/>
      <c r="E46" s="211"/>
      <c r="F46" s="211"/>
      <c r="G46" s="60">
        <v>37</v>
      </c>
      <c r="H46" s="113">
        <v>0</v>
      </c>
      <c r="I46" s="61">
        <v>0</v>
      </c>
    </row>
    <row r="47" spans="1:9" x14ac:dyDescent="0.2">
      <c r="A47" s="211" t="s">
        <v>44</v>
      </c>
      <c r="B47" s="211"/>
      <c r="C47" s="211"/>
      <c r="D47" s="211"/>
      <c r="E47" s="211"/>
      <c r="F47" s="211"/>
      <c r="G47" s="60">
        <v>38</v>
      </c>
      <c r="H47" s="113">
        <v>0</v>
      </c>
      <c r="I47" s="61">
        <v>0</v>
      </c>
    </row>
    <row r="48" spans="1:9" ht="27.6" customHeight="1" x14ac:dyDescent="0.2">
      <c r="A48" s="203" t="s">
        <v>45</v>
      </c>
      <c r="B48" s="212"/>
      <c r="C48" s="212"/>
      <c r="D48" s="212"/>
      <c r="E48" s="212"/>
      <c r="F48" s="212"/>
      <c r="G48" s="58">
        <v>39</v>
      </c>
      <c r="H48" s="59">
        <f>H49+H50+H51</f>
        <v>0</v>
      </c>
      <c r="I48" s="59">
        <f>I49+I50+I51</f>
        <v>0</v>
      </c>
    </row>
    <row r="49" spans="1:9" x14ac:dyDescent="0.2">
      <c r="A49" s="211" t="s">
        <v>42</v>
      </c>
      <c r="B49" s="211"/>
      <c r="C49" s="211"/>
      <c r="D49" s="211"/>
      <c r="E49" s="211"/>
      <c r="F49" s="211"/>
      <c r="G49" s="60">
        <v>40</v>
      </c>
      <c r="H49" s="114">
        <v>0</v>
      </c>
      <c r="I49" s="61">
        <v>0</v>
      </c>
    </row>
    <row r="50" spans="1:9" x14ac:dyDescent="0.2">
      <c r="A50" s="211" t="s">
        <v>43</v>
      </c>
      <c r="B50" s="211"/>
      <c r="C50" s="211"/>
      <c r="D50" s="211"/>
      <c r="E50" s="211"/>
      <c r="F50" s="211"/>
      <c r="G50" s="60">
        <v>41</v>
      </c>
      <c r="H50" s="114">
        <v>0</v>
      </c>
      <c r="I50" s="61">
        <v>0</v>
      </c>
    </row>
    <row r="51" spans="1:9" x14ac:dyDescent="0.2">
      <c r="A51" s="211" t="s">
        <v>44</v>
      </c>
      <c r="B51" s="211"/>
      <c r="C51" s="211"/>
      <c r="D51" s="211"/>
      <c r="E51" s="211"/>
      <c r="F51" s="211"/>
      <c r="G51" s="60">
        <v>42</v>
      </c>
      <c r="H51" s="114">
        <v>0</v>
      </c>
      <c r="I51" s="61">
        <v>0</v>
      </c>
    </row>
    <row r="52" spans="1:9" x14ac:dyDescent="0.2">
      <c r="A52" s="203" t="s">
        <v>46</v>
      </c>
      <c r="B52" s="212"/>
      <c r="C52" s="212"/>
      <c r="D52" s="212"/>
      <c r="E52" s="212"/>
      <c r="F52" s="212"/>
      <c r="G52" s="58">
        <v>43</v>
      </c>
      <c r="H52" s="59">
        <f>H53+H54+H55</f>
        <v>187622249</v>
      </c>
      <c r="I52" s="59">
        <f>I53+I54+I55</f>
        <v>214287056</v>
      </c>
    </row>
    <row r="53" spans="1:9" x14ac:dyDescent="0.2">
      <c r="A53" s="211" t="s">
        <v>42</v>
      </c>
      <c r="B53" s="211"/>
      <c r="C53" s="211"/>
      <c r="D53" s="211"/>
      <c r="E53" s="211"/>
      <c r="F53" s="211"/>
      <c r="G53" s="60">
        <v>44</v>
      </c>
      <c r="H53" s="115">
        <v>187271141</v>
      </c>
      <c r="I53" s="61">
        <v>213743666</v>
      </c>
    </row>
    <row r="54" spans="1:9" x14ac:dyDescent="0.2">
      <c r="A54" s="211" t="s">
        <v>43</v>
      </c>
      <c r="B54" s="211"/>
      <c r="C54" s="211"/>
      <c r="D54" s="211"/>
      <c r="E54" s="211"/>
      <c r="F54" s="211"/>
      <c r="G54" s="60">
        <v>45</v>
      </c>
      <c r="H54" s="115">
        <v>0</v>
      </c>
      <c r="I54" s="61">
        <v>0</v>
      </c>
    </row>
    <row r="55" spans="1:9" x14ac:dyDescent="0.2">
      <c r="A55" s="211" t="s">
        <v>44</v>
      </c>
      <c r="B55" s="211"/>
      <c r="C55" s="211"/>
      <c r="D55" s="211"/>
      <c r="E55" s="211"/>
      <c r="F55" s="211"/>
      <c r="G55" s="60">
        <v>46</v>
      </c>
      <c r="H55" s="115">
        <v>351108</v>
      </c>
      <c r="I55" s="61">
        <v>543390</v>
      </c>
    </row>
    <row r="56" spans="1:9" x14ac:dyDescent="0.2">
      <c r="A56" s="211" t="s">
        <v>47</v>
      </c>
      <c r="B56" s="211"/>
      <c r="C56" s="211"/>
      <c r="D56" s="211"/>
      <c r="E56" s="211"/>
      <c r="F56" s="211"/>
      <c r="G56" s="60">
        <v>47</v>
      </c>
      <c r="H56" s="115">
        <v>0</v>
      </c>
      <c r="I56" s="61">
        <v>0</v>
      </c>
    </row>
    <row r="57" spans="1:9" ht="24" customHeight="1" x14ac:dyDescent="0.2">
      <c r="A57" s="214" t="s">
        <v>48</v>
      </c>
      <c r="B57" s="214"/>
      <c r="C57" s="214"/>
      <c r="D57" s="214"/>
      <c r="E57" s="214"/>
      <c r="F57" s="214"/>
      <c r="G57" s="60">
        <v>48</v>
      </c>
      <c r="H57" s="115">
        <v>0</v>
      </c>
      <c r="I57" s="61">
        <v>0</v>
      </c>
    </row>
    <row r="58" spans="1:9" x14ac:dyDescent="0.2">
      <c r="A58" s="214" t="s">
        <v>241</v>
      </c>
      <c r="B58" s="214"/>
      <c r="C58" s="214"/>
      <c r="D58" s="214"/>
      <c r="E58" s="214"/>
      <c r="F58" s="214"/>
      <c r="G58" s="60">
        <v>49</v>
      </c>
      <c r="H58" s="115">
        <v>651125</v>
      </c>
      <c r="I58" s="61">
        <v>658680</v>
      </c>
    </row>
    <row r="59" spans="1:9" x14ac:dyDescent="0.2">
      <c r="A59" s="214" t="s">
        <v>49</v>
      </c>
      <c r="B59" s="211"/>
      <c r="C59" s="211"/>
      <c r="D59" s="211"/>
      <c r="E59" s="211"/>
      <c r="F59" s="211"/>
      <c r="G59" s="60">
        <v>50</v>
      </c>
      <c r="H59" s="115">
        <v>195813</v>
      </c>
      <c r="I59" s="61">
        <v>0</v>
      </c>
    </row>
    <row r="60" spans="1:9" x14ac:dyDescent="0.2">
      <c r="A60" s="214" t="s">
        <v>50</v>
      </c>
      <c r="B60" s="214"/>
      <c r="C60" s="214"/>
      <c r="D60" s="214"/>
      <c r="E60" s="214"/>
      <c r="F60" s="214"/>
      <c r="G60" s="60">
        <v>51</v>
      </c>
      <c r="H60" s="115">
        <v>0</v>
      </c>
      <c r="I60" s="61">
        <v>0</v>
      </c>
    </row>
    <row r="61" spans="1:9" x14ac:dyDescent="0.2">
      <c r="A61" s="214" t="s">
        <v>51</v>
      </c>
      <c r="B61" s="214"/>
      <c r="C61" s="214"/>
      <c r="D61" s="214"/>
      <c r="E61" s="214"/>
      <c r="F61" s="214"/>
      <c r="G61" s="60">
        <v>52</v>
      </c>
      <c r="H61" s="115">
        <v>2025106</v>
      </c>
      <c r="I61" s="61">
        <v>1834572</v>
      </c>
    </row>
    <row r="62" spans="1:9" ht="31.15" customHeight="1" x14ac:dyDescent="0.2">
      <c r="A62" s="214" t="s">
        <v>52</v>
      </c>
      <c r="B62" s="214"/>
      <c r="C62" s="214"/>
      <c r="D62" s="214"/>
      <c r="E62" s="214"/>
      <c r="F62" s="214"/>
      <c r="G62" s="60">
        <v>53</v>
      </c>
      <c r="H62" s="115">
        <v>0</v>
      </c>
      <c r="I62" s="61">
        <v>0</v>
      </c>
    </row>
    <row r="63" spans="1:9" x14ac:dyDescent="0.2">
      <c r="A63" s="213" t="s">
        <v>53</v>
      </c>
      <c r="B63" s="215"/>
      <c r="C63" s="215"/>
      <c r="D63" s="215"/>
      <c r="E63" s="215"/>
      <c r="F63" s="215"/>
      <c r="G63" s="58">
        <v>54</v>
      </c>
      <c r="H63" s="63">
        <f>H42+H48+H52+H56+H57+H58+H59+H60+H61+H62</f>
        <v>190494293</v>
      </c>
      <c r="I63" s="63">
        <f>I42+I48+I52+I56+I57+I58+I59+I60+I61+I62</f>
        <v>216780308</v>
      </c>
    </row>
    <row r="64" spans="1:9" x14ac:dyDescent="0.2">
      <c r="A64" s="206" t="s">
        <v>13</v>
      </c>
      <c r="B64" s="216"/>
      <c r="C64" s="216"/>
      <c r="D64" s="216"/>
      <c r="E64" s="216"/>
      <c r="F64" s="216"/>
      <c r="G64" s="216"/>
      <c r="H64" s="216"/>
      <c r="I64" s="216"/>
    </row>
    <row r="65" spans="1:9" x14ac:dyDescent="0.2">
      <c r="A65" s="211" t="s">
        <v>242</v>
      </c>
      <c r="B65" s="211"/>
      <c r="C65" s="211"/>
      <c r="D65" s="211"/>
      <c r="E65" s="211"/>
      <c r="F65" s="211"/>
      <c r="G65" s="60">
        <v>55</v>
      </c>
      <c r="H65" s="116">
        <v>12196854</v>
      </c>
      <c r="I65" s="61">
        <v>11946636</v>
      </c>
    </row>
    <row r="66" spans="1:9" x14ac:dyDescent="0.2">
      <c r="A66" s="211" t="s">
        <v>54</v>
      </c>
      <c r="B66" s="211"/>
      <c r="C66" s="211"/>
      <c r="D66" s="211"/>
      <c r="E66" s="211"/>
      <c r="F66" s="211"/>
      <c r="G66" s="60">
        <v>56</v>
      </c>
      <c r="H66" s="116">
        <v>19725</v>
      </c>
      <c r="I66" s="61">
        <v>19725</v>
      </c>
    </row>
    <row r="67" spans="1:9" x14ac:dyDescent="0.2">
      <c r="A67" s="211" t="s">
        <v>243</v>
      </c>
      <c r="B67" s="211"/>
      <c r="C67" s="211"/>
      <c r="D67" s="211"/>
      <c r="E67" s="211"/>
      <c r="F67" s="211"/>
      <c r="G67" s="60">
        <v>57</v>
      </c>
      <c r="H67" s="116">
        <v>0</v>
      </c>
      <c r="I67" s="61">
        <v>0</v>
      </c>
    </row>
    <row r="68" spans="1:9" x14ac:dyDescent="0.2">
      <c r="A68" s="211" t="s">
        <v>244</v>
      </c>
      <c r="B68" s="211"/>
      <c r="C68" s="211"/>
      <c r="D68" s="211"/>
      <c r="E68" s="211"/>
      <c r="F68" s="211"/>
      <c r="G68" s="60">
        <v>58</v>
      </c>
      <c r="H68" s="116">
        <v>0</v>
      </c>
      <c r="I68" s="61">
        <v>0</v>
      </c>
    </row>
    <row r="69" spans="1:9" x14ac:dyDescent="0.2">
      <c r="A69" s="211" t="s">
        <v>55</v>
      </c>
      <c r="B69" s="211"/>
      <c r="C69" s="211"/>
      <c r="D69" s="211"/>
      <c r="E69" s="211"/>
      <c r="F69" s="211"/>
      <c r="G69" s="60">
        <v>59</v>
      </c>
      <c r="H69" s="116">
        <v>-2270523</v>
      </c>
      <c r="I69" s="61">
        <v>48664</v>
      </c>
    </row>
    <row r="70" spans="1:9" x14ac:dyDescent="0.2">
      <c r="A70" s="211" t="s">
        <v>56</v>
      </c>
      <c r="B70" s="211"/>
      <c r="C70" s="211"/>
      <c r="D70" s="211"/>
      <c r="E70" s="211"/>
      <c r="F70" s="211"/>
      <c r="G70" s="60">
        <v>60</v>
      </c>
      <c r="H70" s="116">
        <v>9278625</v>
      </c>
      <c r="I70" s="61">
        <v>10187130</v>
      </c>
    </row>
    <row r="71" spans="1:9" x14ac:dyDescent="0.2">
      <c r="A71" s="211" t="s">
        <v>57</v>
      </c>
      <c r="B71" s="211"/>
      <c r="C71" s="211"/>
      <c r="D71" s="211"/>
      <c r="E71" s="211"/>
      <c r="F71" s="211"/>
      <c r="G71" s="60">
        <v>61</v>
      </c>
      <c r="H71" s="116">
        <v>0</v>
      </c>
      <c r="I71" s="61">
        <v>0</v>
      </c>
    </row>
    <row r="72" spans="1:9" x14ac:dyDescent="0.2">
      <c r="A72" s="211" t="s">
        <v>58</v>
      </c>
      <c r="B72" s="211"/>
      <c r="C72" s="211"/>
      <c r="D72" s="211"/>
      <c r="E72" s="211"/>
      <c r="F72" s="211"/>
      <c r="G72" s="60">
        <v>62</v>
      </c>
      <c r="H72" s="116">
        <v>2137129</v>
      </c>
      <c r="I72" s="61">
        <v>2387347</v>
      </c>
    </row>
    <row r="73" spans="1:9" x14ac:dyDescent="0.2">
      <c r="A73" s="211" t="s">
        <v>59</v>
      </c>
      <c r="B73" s="211"/>
      <c r="C73" s="211"/>
      <c r="D73" s="211"/>
      <c r="E73" s="211"/>
      <c r="F73" s="211"/>
      <c r="G73" s="60">
        <v>63</v>
      </c>
      <c r="H73" s="116">
        <v>-874955</v>
      </c>
      <c r="I73" s="61">
        <v>-874955</v>
      </c>
    </row>
    <row r="74" spans="1:9" x14ac:dyDescent="0.2">
      <c r="A74" s="211" t="s">
        <v>60</v>
      </c>
      <c r="B74" s="211"/>
      <c r="C74" s="211"/>
      <c r="D74" s="211"/>
      <c r="E74" s="211"/>
      <c r="F74" s="211"/>
      <c r="G74" s="60">
        <v>64</v>
      </c>
      <c r="H74" s="116">
        <v>808777</v>
      </c>
      <c r="I74" s="61">
        <v>1216734</v>
      </c>
    </row>
    <row r="75" spans="1:9" x14ac:dyDescent="0.2">
      <c r="A75" s="211" t="s">
        <v>61</v>
      </c>
      <c r="B75" s="211"/>
      <c r="C75" s="211"/>
      <c r="D75" s="211"/>
      <c r="E75" s="211"/>
      <c r="F75" s="211"/>
      <c r="G75" s="60">
        <v>65</v>
      </c>
      <c r="H75" s="116">
        <v>0</v>
      </c>
      <c r="I75" s="61">
        <v>0</v>
      </c>
    </row>
    <row r="76" spans="1:9" x14ac:dyDescent="0.2">
      <c r="A76" s="211" t="s">
        <v>62</v>
      </c>
      <c r="B76" s="211"/>
      <c r="C76" s="211"/>
      <c r="D76" s="211"/>
      <c r="E76" s="211"/>
      <c r="F76" s="211"/>
      <c r="G76" s="60">
        <v>66</v>
      </c>
      <c r="H76" s="116">
        <v>0</v>
      </c>
      <c r="I76" s="61">
        <v>0</v>
      </c>
    </row>
    <row r="77" spans="1:9" x14ac:dyDescent="0.2">
      <c r="A77" s="213" t="s">
        <v>63</v>
      </c>
      <c r="B77" s="213"/>
      <c r="C77" s="213"/>
      <c r="D77" s="213"/>
      <c r="E77" s="213"/>
      <c r="F77" s="213"/>
      <c r="G77" s="58">
        <v>67</v>
      </c>
      <c r="H77" s="62">
        <f>H65+H66+H67+H68+H69+H70+H71+H72+H73+H74+H75+H76</f>
        <v>21295632</v>
      </c>
      <c r="I77" s="62">
        <f>I65+I66+I67+I68+I69+I70+I71+I72+I73+I74+I75+I76</f>
        <v>24931281</v>
      </c>
    </row>
    <row r="78" spans="1:9" x14ac:dyDescent="0.2">
      <c r="A78" s="213" t="s">
        <v>64</v>
      </c>
      <c r="B78" s="215"/>
      <c r="C78" s="215"/>
      <c r="D78" s="215"/>
      <c r="E78" s="215"/>
      <c r="F78" s="215"/>
      <c r="G78" s="58">
        <v>68</v>
      </c>
      <c r="H78" s="62">
        <f>H63+H77</f>
        <v>211789925</v>
      </c>
      <c r="I78" s="62">
        <f>I63+I77</f>
        <v>241711589</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Normal="100" zoomScaleSheetLayoutView="10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18" t="s">
        <v>4</v>
      </c>
      <c r="B1" s="219"/>
      <c r="C1" s="219"/>
      <c r="D1" s="219"/>
      <c r="E1" s="219"/>
      <c r="F1" s="219"/>
      <c r="G1" s="219"/>
      <c r="H1" s="219"/>
    </row>
    <row r="2" spans="1:11" x14ac:dyDescent="0.2">
      <c r="A2" s="220" t="s">
        <v>301</v>
      </c>
      <c r="B2" s="221"/>
      <c r="C2" s="221"/>
      <c r="D2" s="221"/>
      <c r="E2" s="221"/>
      <c r="F2" s="221"/>
      <c r="G2" s="221"/>
      <c r="H2" s="221"/>
    </row>
    <row r="3" spans="1:11" x14ac:dyDescent="0.2">
      <c r="A3" s="231" t="s">
        <v>282</v>
      </c>
      <c r="B3" s="232"/>
      <c r="C3" s="232"/>
      <c r="D3" s="232"/>
      <c r="E3" s="232"/>
      <c r="F3" s="232"/>
      <c r="G3" s="232"/>
      <c r="H3" s="232"/>
      <c r="I3" s="232"/>
      <c r="J3" s="233"/>
      <c r="K3" s="233"/>
    </row>
    <row r="4" spans="1:11" x14ac:dyDescent="0.2">
      <c r="A4" s="234" t="s">
        <v>299</v>
      </c>
      <c r="B4" s="235"/>
      <c r="C4" s="235"/>
      <c r="D4" s="235"/>
      <c r="E4" s="235"/>
      <c r="F4" s="235"/>
      <c r="G4" s="235"/>
      <c r="H4" s="235"/>
      <c r="I4" s="235"/>
      <c r="J4" s="236"/>
      <c r="K4" s="236"/>
    </row>
    <row r="5" spans="1:11" x14ac:dyDescent="0.2">
      <c r="A5" s="237" t="s">
        <v>2</v>
      </c>
      <c r="B5" s="238"/>
      <c r="C5" s="238"/>
      <c r="D5" s="238"/>
      <c r="E5" s="238"/>
      <c r="F5" s="238"/>
      <c r="G5" s="237" t="s">
        <v>5</v>
      </c>
      <c r="H5" s="239" t="s">
        <v>194</v>
      </c>
      <c r="I5" s="240"/>
      <c r="J5" s="239" t="s">
        <v>190</v>
      </c>
      <c r="K5" s="240"/>
    </row>
    <row r="6" spans="1:11" x14ac:dyDescent="0.2">
      <c r="A6" s="238"/>
      <c r="B6" s="238"/>
      <c r="C6" s="238"/>
      <c r="D6" s="238"/>
      <c r="E6" s="238"/>
      <c r="F6" s="238"/>
      <c r="G6" s="238"/>
      <c r="H6" s="49" t="s">
        <v>191</v>
      </c>
      <c r="I6" s="49" t="s">
        <v>192</v>
      </c>
      <c r="J6" s="49" t="s">
        <v>191</v>
      </c>
      <c r="K6" s="49" t="s">
        <v>192</v>
      </c>
    </row>
    <row r="7" spans="1:11" x14ac:dyDescent="0.2">
      <c r="A7" s="242">
        <v>1</v>
      </c>
      <c r="B7" s="243"/>
      <c r="C7" s="243"/>
      <c r="D7" s="243"/>
      <c r="E7" s="243"/>
      <c r="F7" s="243"/>
      <c r="G7" s="48">
        <v>2</v>
      </c>
      <c r="H7" s="49">
        <v>3</v>
      </c>
      <c r="I7" s="49">
        <v>4</v>
      </c>
      <c r="J7" s="49">
        <v>5</v>
      </c>
      <c r="K7" s="49">
        <v>6</v>
      </c>
    </row>
    <row r="8" spans="1:11" x14ac:dyDescent="0.2">
      <c r="A8" s="217" t="s">
        <v>66</v>
      </c>
      <c r="B8" s="217"/>
      <c r="C8" s="217"/>
      <c r="D8" s="217"/>
      <c r="E8" s="217"/>
      <c r="F8" s="217"/>
      <c r="G8" s="68">
        <v>1</v>
      </c>
      <c r="H8" s="69">
        <v>5344064</v>
      </c>
      <c r="I8" s="69">
        <v>1747928</v>
      </c>
      <c r="J8" s="69">
        <v>6957393</v>
      </c>
      <c r="K8" s="69">
        <v>2506625</v>
      </c>
    </row>
    <row r="9" spans="1:11" x14ac:dyDescent="0.2">
      <c r="A9" s="217" t="s">
        <v>65</v>
      </c>
      <c r="B9" s="217"/>
      <c r="C9" s="217"/>
      <c r="D9" s="217"/>
      <c r="E9" s="217"/>
      <c r="F9" s="217"/>
      <c r="G9" s="68">
        <v>2</v>
      </c>
      <c r="H9" s="69">
        <v>258247</v>
      </c>
      <c r="I9" s="69">
        <v>90373</v>
      </c>
      <c r="J9" s="69">
        <v>489643</v>
      </c>
      <c r="K9" s="69">
        <v>237322</v>
      </c>
    </row>
    <row r="10" spans="1:11" x14ac:dyDescent="0.2">
      <c r="A10" s="217" t="s">
        <v>67</v>
      </c>
      <c r="B10" s="217"/>
      <c r="C10" s="217"/>
      <c r="D10" s="217"/>
      <c r="E10" s="217"/>
      <c r="F10" s="217"/>
      <c r="G10" s="68">
        <v>3</v>
      </c>
      <c r="H10" s="69">
        <v>0</v>
      </c>
      <c r="I10" s="69">
        <v>0</v>
      </c>
      <c r="J10" s="69">
        <v>0</v>
      </c>
      <c r="K10" s="69">
        <v>0</v>
      </c>
    </row>
    <row r="11" spans="1:11" x14ac:dyDescent="0.2">
      <c r="A11" s="217" t="s">
        <v>68</v>
      </c>
      <c r="B11" s="217"/>
      <c r="C11" s="217"/>
      <c r="D11" s="217"/>
      <c r="E11" s="217"/>
      <c r="F11" s="217"/>
      <c r="G11" s="68">
        <v>4</v>
      </c>
      <c r="H11" s="69">
        <v>0</v>
      </c>
      <c r="I11" s="69">
        <v>0</v>
      </c>
      <c r="J11" s="69">
        <v>0</v>
      </c>
      <c r="K11" s="69">
        <v>0</v>
      </c>
    </row>
    <row r="12" spans="1:11" x14ac:dyDescent="0.2">
      <c r="A12" s="217" t="s">
        <v>69</v>
      </c>
      <c r="B12" s="217"/>
      <c r="C12" s="217"/>
      <c r="D12" s="217"/>
      <c r="E12" s="217"/>
      <c r="F12" s="217"/>
      <c r="G12" s="68">
        <v>5</v>
      </c>
      <c r="H12" s="69">
        <v>1329527</v>
      </c>
      <c r="I12" s="69">
        <v>456830</v>
      </c>
      <c r="J12" s="69">
        <v>1402306</v>
      </c>
      <c r="K12" s="69">
        <v>469268</v>
      </c>
    </row>
    <row r="13" spans="1:11" ht="12.6" customHeight="1" x14ac:dyDescent="0.2">
      <c r="A13" s="217" t="s">
        <v>70</v>
      </c>
      <c r="B13" s="217"/>
      <c r="C13" s="217"/>
      <c r="D13" s="217"/>
      <c r="E13" s="217"/>
      <c r="F13" s="217"/>
      <c r="G13" s="68">
        <v>6</v>
      </c>
      <c r="H13" s="69">
        <v>399536</v>
      </c>
      <c r="I13" s="69">
        <v>118068</v>
      </c>
      <c r="J13" s="69">
        <v>380803</v>
      </c>
      <c r="K13" s="69">
        <v>120016</v>
      </c>
    </row>
    <row r="14" spans="1:11" ht="35.450000000000003" customHeight="1" x14ac:dyDescent="0.2">
      <c r="A14" s="217" t="s">
        <v>71</v>
      </c>
      <c r="B14" s="217"/>
      <c r="C14" s="217"/>
      <c r="D14" s="217"/>
      <c r="E14" s="217"/>
      <c r="F14" s="217"/>
      <c r="G14" s="68">
        <v>7</v>
      </c>
      <c r="H14" s="69">
        <v>1706</v>
      </c>
      <c r="I14" s="69">
        <v>1503</v>
      </c>
      <c r="J14" s="69">
        <v>0</v>
      </c>
      <c r="K14" s="69">
        <v>-2</v>
      </c>
    </row>
    <row r="15" spans="1:11" ht="28.9" customHeight="1" x14ac:dyDescent="0.2">
      <c r="A15" s="217" t="s">
        <v>72</v>
      </c>
      <c r="B15" s="217"/>
      <c r="C15" s="217"/>
      <c r="D15" s="217"/>
      <c r="E15" s="217"/>
      <c r="F15" s="217"/>
      <c r="G15" s="68">
        <v>8</v>
      </c>
      <c r="H15" s="69">
        <v>218143</v>
      </c>
      <c r="I15" s="69">
        <v>65382</v>
      </c>
      <c r="J15" s="69">
        <v>9945</v>
      </c>
      <c r="K15" s="69">
        <v>2431</v>
      </c>
    </row>
    <row r="16" spans="1:11" ht="28.9" customHeight="1" x14ac:dyDescent="0.2">
      <c r="A16" s="217" t="s">
        <v>73</v>
      </c>
      <c r="B16" s="217"/>
      <c r="C16" s="217"/>
      <c r="D16" s="217"/>
      <c r="E16" s="217"/>
      <c r="F16" s="217"/>
      <c r="G16" s="68">
        <v>9</v>
      </c>
      <c r="H16" s="69">
        <v>-2036</v>
      </c>
      <c r="I16" s="69">
        <v>-2036</v>
      </c>
      <c r="J16" s="69">
        <v>0</v>
      </c>
      <c r="K16" s="69">
        <v>0</v>
      </c>
    </row>
    <row r="17" spans="1:11" ht="28.9" customHeight="1" x14ac:dyDescent="0.2">
      <c r="A17" s="217" t="s">
        <v>245</v>
      </c>
      <c r="B17" s="217"/>
      <c r="C17" s="217"/>
      <c r="D17" s="217"/>
      <c r="E17" s="217"/>
      <c r="F17" s="217"/>
      <c r="G17" s="68">
        <v>10</v>
      </c>
      <c r="H17" s="69">
        <v>0</v>
      </c>
      <c r="I17" s="69">
        <v>0</v>
      </c>
      <c r="J17" s="69">
        <v>0</v>
      </c>
      <c r="K17" s="69">
        <v>0</v>
      </c>
    </row>
    <row r="18" spans="1:11" x14ac:dyDescent="0.2">
      <c r="A18" s="217" t="s">
        <v>74</v>
      </c>
      <c r="B18" s="217"/>
      <c r="C18" s="217"/>
      <c r="D18" s="217"/>
      <c r="E18" s="217"/>
      <c r="F18" s="217"/>
      <c r="G18" s="68">
        <v>11</v>
      </c>
      <c r="H18" s="69">
        <v>0</v>
      </c>
      <c r="I18" s="69">
        <v>0</v>
      </c>
      <c r="J18" s="69">
        <v>0</v>
      </c>
      <c r="K18" s="69">
        <v>0</v>
      </c>
    </row>
    <row r="19" spans="1:11" x14ac:dyDescent="0.2">
      <c r="A19" s="217" t="s">
        <v>75</v>
      </c>
      <c r="B19" s="217"/>
      <c r="C19" s="217"/>
      <c r="D19" s="217"/>
      <c r="E19" s="217"/>
      <c r="F19" s="217"/>
      <c r="G19" s="68">
        <v>12</v>
      </c>
      <c r="H19" s="69">
        <v>12250</v>
      </c>
      <c r="I19" s="69">
        <v>5662</v>
      </c>
      <c r="J19" s="69">
        <v>16038</v>
      </c>
      <c r="K19" s="69">
        <v>15420</v>
      </c>
    </row>
    <row r="20" spans="1:11" ht="25.5" customHeight="1" x14ac:dyDescent="0.2">
      <c r="A20" s="217" t="s">
        <v>246</v>
      </c>
      <c r="B20" s="217"/>
      <c r="C20" s="217"/>
      <c r="D20" s="217"/>
      <c r="E20" s="217"/>
      <c r="F20" s="217"/>
      <c r="G20" s="68">
        <v>13</v>
      </c>
      <c r="H20" s="69">
        <v>0</v>
      </c>
      <c r="I20" s="69">
        <v>0</v>
      </c>
      <c r="J20" s="69">
        <v>0</v>
      </c>
      <c r="K20" s="69">
        <v>0</v>
      </c>
    </row>
    <row r="21" spans="1:11" ht="25.5" customHeight="1" x14ac:dyDescent="0.2">
      <c r="A21" s="217" t="s">
        <v>76</v>
      </c>
      <c r="B21" s="217"/>
      <c r="C21" s="217"/>
      <c r="D21" s="217"/>
      <c r="E21" s="217"/>
      <c r="F21" s="217"/>
      <c r="G21" s="68">
        <v>14</v>
      </c>
      <c r="H21" s="69">
        <v>0</v>
      </c>
      <c r="I21" s="69">
        <v>0</v>
      </c>
      <c r="J21" s="69">
        <v>0</v>
      </c>
      <c r="K21" s="69">
        <v>0</v>
      </c>
    </row>
    <row r="22" spans="1:11" x14ac:dyDescent="0.2">
      <c r="A22" s="217" t="s">
        <v>77</v>
      </c>
      <c r="B22" s="217"/>
      <c r="C22" s="217"/>
      <c r="D22" s="217"/>
      <c r="E22" s="217"/>
      <c r="F22" s="217"/>
      <c r="G22" s="68">
        <v>15</v>
      </c>
      <c r="H22" s="69">
        <v>22639</v>
      </c>
      <c r="I22" s="69">
        <v>7613</v>
      </c>
      <c r="J22" s="69">
        <v>51751</v>
      </c>
      <c r="K22" s="69">
        <v>36200</v>
      </c>
    </row>
    <row r="23" spans="1:11" x14ac:dyDescent="0.2">
      <c r="A23" s="217" t="s">
        <v>78</v>
      </c>
      <c r="B23" s="217"/>
      <c r="C23" s="217"/>
      <c r="D23" s="217"/>
      <c r="E23" s="217"/>
      <c r="F23" s="217"/>
      <c r="G23" s="68">
        <v>16</v>
      </c>
      <c r="H23" s="69">
        <v>20666</v>
      </c>
      <c r="I23" s="69">
        <v>20442</v>
      </c>
      <c r="J23" s="69">
        <v>15604</v>
      </c>
      <c r="K23" s="69">
        <v>6752</v>
      </c>
    </row>
    <row r="24" spans="1:11" ht="25.15" customHeight="1" x14ac:dyDescent="0.2">
      <c r="A24" s="222" t="s">
        <v>247</v>
      </c>
      <c r="B24" s="222"/>
      <c r="C24" s="222"/>
      <c r="D24" s="222"/>
      <c r="E24" s="222"/>
      <c r="F24" s="222"/>
      <c r="G24" s="70">
        <v>17</v>
      </c>
      <c r="H24" s="71">
        <f>H8-H9-H10+H11+H12-H13+H14+H15+H16+H17+H18+H19+H20+H22-H23+H21</f>
        <v>6247844</v>
      </c>
      <c r="I24" s="71">
        <f>I8-I9-I10+I11+I12-I13+I14+I15+I16+I17+I18+I19+I20+I22-I23+I21</f>
        <v>2053999</v>
      </c>
      <c r="J24" s="71">
        <f t="shared" ref="J24:K24" si="0">J8-J9-J10+J11+J12-J13+J14+J15+J16+J17+J18+J19+J20+J22-J23+J21</f>
        <v>7551383</v>
      </c>
      <c r="K24" s="71">
        <f t="shared" si="0"/>
        <v>2665852</v>
      </c>
    </row>
    <row r="25" spans="1:11" x14ac:dyDescent="0.2">
      <c r="A25" s="217" t="s">
        <v>79</v>
      </c>
      <c r="B25" s="217"/>
      <c r="C25" s="217"/>
      <c r="D25" s="217"/>
      <c r="E25" s="217"/>
      <c r="F25" s="217"/>
      <c r="G25" s="68">
        <v>18</v>
      </c>
      <c r="H25" s="69">
        <v>4236085</v>
      </c>
      <c r="I25" s="69">
        <v>1478704</v>
      </c>
      <c r="J25" s="69">
        <v>5025266</v>
      </c>
      <c r="K25" s="69">
        <v>1724283</v>
      </c>
    </row>
    <row r="26" spans="1:11" ht="24" customHeight="1" x14ac:dyDescent="0.2">
      <c r="A26" s="217" t="s">
        <v>238</v>
      </c>
      <c r="B26" s="217"/>
      <c r="C26" s="217"/>
      <c r="D26" s="217"/>
      <c r="E26" s="217"/>
      <c r="F26" s="217"/>
      <c r="G26" s="68">
        <v>19</v>
      </c>
      <c r="H26" s="69">
        <v>89243</v>
      </c>
      <c r="I26" s="69">
        <v>0</v>
      </c>
      <c r="J26" s="69">
        <v>96560</v>
      </c>
      <c r="K26" s="69">
        <v>94560</v>
      </c>
    </row>
    <row r="27" spans="1:11" x14ac:dyDescent="0.2">
      <c r="A27" s="217" t="s">
        <v>80</v>
      </c>
      <c r="B27" s="217"/>
      <c r="C27" s="217"/>
      <c r="D27" s="217"/>
      <c r="E27" s="217"/>
      <c r="F27" s="217"/>
      <c r="G27" s="68">
        <v>20</v>
      </c>
      <c r="H27" s="69">
        <v>422463</v>
      </c>
      <c r="I27" s="69">
        <v>139422</v>
      </c>
      <c r="J27" s="69">
        <v>437119</v>
      </c>
      <c r="K27" s="69">
        <v>158251</v>
      </c>
    </row>
    <row r="28" spans="1:11" x14ac:dyDescent="0.2">
      <c r="A28" s="217" t="s">
        <v>81</v>
      </c>
      <c r="B28" s="217"/>
      <c r="C28" s="217"/>
      <c r="D28" s="217"/>
      <c r="E28" s="217"/>
      <c r="F28" s="217"/>
      <c r="G28" s="68">
        <v>21</v>
      </c>
      <c r="H28" s="69">
        <v>0</v>
      </c>
      <c r="I28" s="69">
        <v>0</v>
      </c>
      <c r="J28" s="69">
        <v>0</v>
      </c>
      <c r="K28" s="69">
        <v>0</v>
      </c>
    </row>
    <row r="29" spans="1:11" x14ac:dyDescent="0.2">
      <c r="A29" s="217" t="s">
        <v>248</v>
      </c>
      <c r="B29" s="217"/>
      <c r="C29" s="217"/>
      <c r="D29" s="217"/>
      <c r="E29" s="217"/>
      <c r="F29" s="217"/>
      <c r="G29" s="68">
        <v>22</v>
      </c>
      <c r="H29" s="69">
        <v>32497</v>
      </c>
      <c r="I29" s="69">
        <v>-8264</v>
      </c>
      <c r="J29" s="69">
        <v>7681</v>
      </c>
      <c r="K29" s="69">
        <v>-88443</v>
      </c>
    </row>
    <row r="30" spans="1:11" ht="35.25" customHeight="1" x14ac:dyDescent="0.2">
      <c r="A30" s="217" t="s">
        <v>249</v>
      </c>
      <c r="B30" s="217"/>
      <c r="C30" s="217"/>
      <c r="D30" s="217"/>
      <c r="E30" s="217"/>
      <c r="F30" s="217"/>
      <c r="G30" s="68">
        <v>23</v>
      </c>
      <c r="H30" s="69">
        <v>293153</v>
      </c>
      <c r="I30" s="69">
        <v>104113</v>
      </c>
      <c r="J30" s="69">
        <v>768023</v>
      </c>
      <c r="K30" s="69">
        <v>-26644</v>
      </c>
    </row>
    <row r="31" spans="1:11" ht="26.45" customHeight="1" x14ac:dyDescent="0.2">
      <c r="A31" s="217" t="s">
        <v>82</v>
      </c>
      <c r="B31" s="217"/>
      <c r="C31" s="217"/>
      <c r="D31" s="217"/>
      <c r="E31" s="217"/>
      <c r="F31" s="217"/>
      <c r="G31" s="68">
        <v>24</v>
      </c>
      <c r="H31" s="69">
        <v>0</v>
      </c>
      <c r="I31" s="69">
        <v>0</v>
      </c>
      <c r="J31" s="69">
        <v>0</v>
      </c>
      <c r="K31" s="69">
        <v>0</v>
      </c>
    </row>
    <row r="32" spans="1:11" ht="26.45" customHeight="1" x14ac:dyDescent="0.2">
      <c r="A32" s="217" t="s">
        <v>83</v>
      </c>
      <c r="B32" s="217"/>
      <c r="C32" s="217"/>
      <c r="D32" s="217"/>
      <c r="E32" s="217"/>
      <c r="F32" s="217"/>
      <c r="G32" s="68">
        <v>25</v>
      </c>
      <c r="H32" s="69">
        <v>0</v>
      </c>
      <c r="I32" s="69">
        <v>0</v>
      </c>
      <c r="J32" s="69">
        <v>0</v>
      </c>
      <c r="K32" s="69">
        <v>0</v>
      </c>
    </row>
    <row r="33" spans="1:11" ht="14.45" customHeight="1" x14ac:dyDescent="0.2">
      <c r="A33" s="217" t="s">
        <v>84</v>
      </c>
      <c r="B33" s="217"/>
      <c r="C33" s="217"/>
      <c r="D33" s="217"/>
      <c r="E33" s="217"/>
      <c r="F33" s="217"/>
      <c r="G33" s="68">
        <v>26</v>
      </c>
      <c r="H33" s="69">
        <v>0</v>
      </c>
      <c r="I33" s="69">
        <v>0</v>
      </c>
      <c r="J33" s="69">
        <v>0</v>
      </c>
      <c r="K33" s="69">
        <v>0</v>
      </c>
    </row>
    <row r="34" spans="1:11" ht="25.5" customHeight="1" x14ac:dyDescent="0.2">
      <c r="A34" s="217" t="s">
        <v>250</v>
      </c>
      <c r="B34" s="217"/>
      <c r="C34" s="217"/>
      <c r="D34" s="217"/>
      <c r="E34" s="217"/>
      <c r="F34" s="217"/>
      <c r="G34" s="68">
        <v>27</v>
      </c>
      <c r="H34" s="69">
        <v>0</v>
      </c>
      <c r="I34" s="69">
        <v>0</v>
      </c>
      <c r="J34" s="69">
        <v>0</v>
      </c>
      <c r="K34" s="69">
        <v>0</v>
      </c>
    </row>
    <row r="35" spans="1:11" ht="37.5" customHeight="1" x14ac:dyDescent="0.2">
      <c r="A35" s="217" t="s">
        <v>85</v>
      </c>
      <c r="B35" s="217"/>
      <c r="C35" s="217"/>
      <c r="D35" s="217"/>
      <c r="E35" s="217"/>
      <c r="F35" s="217"/>
      <c r="G35" s="68">
        <v>28</v>
      </c>
      <c r="H35" s="69">
        <v>0</v>
      </c>
      <c r="I35" s="69">
        <v>0</v>
      </c>
      <c r="J35" s="69">
        <v>0</v>
      </c>
      <c r="K35" s="69">
        <v>0</v>
      </c>
    </row>
    <row r="36" spans="1:11" ht="27.75" customHeight="1" x14ac:dyDescent="0.2">
      <c r="A36" s="223" t="s">
        <v>251</v>
      </c>
      <c r="B36" s="223"/>
      <c r="C36" s="223"/>
      <c r="D36" s="223"/>
      <c r="E36" s="223"/>
      <c r="F36" s="223"/>
      <c r="G36" s="70">
        <v>29</v>
      </c>
      <c r="H36" s="71">
        <f>H24-H25-H26+H28-H27-H29-H30-H31-H32+H33+H34+H35</f>
        <v>1174403</v>
      </c>
      <c r="I36" s="71">
        <f>I24-I25-I26+I28-I27-I29-I30-I31-I32+I33+I34+I35</f>
        <v>340024</v>
      </c>
      <c r="J36" s="71">
        <f t="shared" ref="J36:K36" si="1">J24-J25-J26+J28-J27-J29-J30-J31-J32+J33+J34+J35</f>
        <v>1216734</v>
      </c>
      <c r="K36" s="71">
        <f t="shared" si="1"/>
        <v>803845</v>
      </c>
    </row>
    <row r="37" spans="1:11" ht="25.5" customHeight="1" x14ac:dyDescent="0.2">
      <c r="A37" s="217" t="s">
        <v>252</v>
      </c>
      <c r="B37" s="217"/>
      <c r="C37" s="217"/>
      <c r="D37" s="217"/>
      <c r="E37" s="217"/>
      <c r="F37" s="217"/>
      <c r="G37" s="68">
        <v>30</v>
      </c>
      <c r="H37" s="69">
        <v>211946</v>
      </c>
      <c r="I37" s="69">
        <v>61758</v>
      </c>
      <c r="J37" s="69">
        <v>0</v>
      </c>
      <c r="K37" s="69">
        <v>0</v>
      </c>
    </row>
    <row r="38" spans="1:11" ht="26.25" customHeight="1" x14ac:dyDescent="0.2">
      <c r="A38" s="223" t="s">
        <v>253</v>
      </c>
      <c r="B38" s="223"/>
      <c r="C38" s="223"/>
      <c r="D38" s="223"/>
      <c r="E38" s="223"/>
      <c r="F38" s="223"/>
      <c r="G38" s="70">
        <v>31</v>
      </c>
      <c r="H38" s="71">
        <f>H36-H37</f>
        <v>962457</v>
      </c>
      <c r="I38" s="71">
        <f>I36-I37</f>
        <v>278266</v>
      </c>
      <c r="J38" s="71">
        <f t="shared" ref="J38:K38" si="2">J36-J37</f>
        <v>1216734</v>
      </c>
      <c r="K38" s="71">
        <f t="shared" si="2"/>
        <v>803845</v>
      </c>
    </row>
    <row r="39" spans="1:11" ht="29.25" customHeight="1" x14ac:dyDescent="0.2">
      <c r="A39" s="223" t="s">
        <v>254</v>
      </c>
      <c r="B39" s="223"/>
      <c r="C39" s="223"/>
      <c r="D39" s="223"/>
      <c r="E39" s="223"/>
      <c r="F39" s="223"/>
      <c r="G39" s="70">
        <v>32</v>
      </c>
      <c r="H39" s="71">
        <f>H40-H41</f>
        <v>0</v>
      </c>
      <c r="I39" s="71">
        <f>I40-I41</f>
        <v>0</v>
      </c>
      <c r="J39" s="71">
        <f t="shared" ref="J39:K39" si="3">J40-J41</f>
        <v>0</v>
      </c>
      <c r="K39" s="71">
        <f t="shared" si="3"/>
        <v>0</v>
      </c>
    </row>
    <row r="40" spans="1:11" ht="27.75" customHeight="1" x14ac:dyDescent="0.2">
      <c r="A40" s="217" t="s">
        <v>86</v>
      </c>
      <c r="B40" s="217"/>
      <c r="C40" s="217"/>
      <c r="D40" s="217"/>
      <c r="E40" s="217"/>
      <c r="F40" s="217"/>
      <c r="G40" s="68">
        <v>33</v>
      </c>
      <c r="H40" s="69">
        <v>0</v>
      </c>
      <c r="I40" s="69">
        <v>0</v>
      </c>
      <c r="J40" s="69">
        <v>0</v>
      </c>
      <c r="K40" s="69">
        <v>0</v>
      </c>
    </row>
    <row r="41" spans="1:11" ht="22.9" customHeight="1" x14ac:dyDescent="0.2">
      <c r="A41" s="217" t="s">
        <v>87</v>
      </c>
      <c r="B41" s="217"/>
      <c r="C41" s="217"/>
      <c r="D41" s="217"/>
      <c r="E41" s="217"/>
      <c r="F41" s="217"/>
      <c r="G41" s="68">
        <v>34</v>
      </c>
      <c r="H41" s="69">
        <v>0</v>
      </c>
      <c r="I41" s="69">
        <v>0</v>
      </c>
      <c r="J41" s="69">
        <v>0</v>
      </c>
      <c r="K41" s="69">
        <v>0</v>
      </c>
    </row>
    <row r="42" spans="1:11" x14ac:dyDescent="0.2">
      <c r="A42" s="223" t="s">
        <v>255</v>
      </c>
      <c r="B42" s="223"/>
      <c r="C42" s="223"/>
      <c r="D42" s="223"/>
      <c r="E42" s="223"/>
      <c r="F42" s="223"/>
      <c r="G42" s="70">
        <v>35</v>
      </c>
      <c r="H42" s="71">
        <f>H38+H39</f>
        <v>962457</v>
      </c>
      <c r="I42" s="71">
        <f>I38+I39</f>
        <v>278266</v>
      </c>
      <c r="J42" s="71">
        <f t="shared" ref="J42:K42" si="4">J38+J39</f>
        <v>1216734</v>
      </c>
      <c r="K42" s="71">
        <f t="shared" si="4"/>
        <v>803845</v>
      </c>
    </row>
    <row r="43" spans="1:11" x14ac:dyDescent="0.2">
      <c r="A43" s="217" t="s">
        <v>88</v>
      </c>
      <c r="B43" s="217"/>
      <c r="C43" s="217"/>
      <c r="D43" s="217"/>
      <c r="E43" s="217"/>
      <c r="F43" s="217"/>
      <c r="G43" s="68">
        <v>36</v>
      </c>
      <c r="H43" s="69">
        <v>0</v>
      </c>
      <c r="I43" s="69">
        <v>0</v>
      </c>
      <c r="J43" s="69">
        <v>0</v>
      </c>
      <c r="K43" s="69">
        <v>0</v>
      </c>
    </row>
    <row r="44" spans="1:11" x14ac:dyDescent="0.2">
      <c r="A44" s="217" t="s">
        <v>89</v>
      </c>
      <c r="B44" s="217"/>
      <c r="C44" s="217"/>
      <c r="D44" s="217"/>
      <c r="E44" s="217"/>
      <c r="F44" s="217"/>
      <c r="G44" s="68">
        <v>37</v>
      </c>
      <c r="H44" s="69">
        <v>962457</v>
      </c>
      <c r="I44" s="69">
        <v>278266</v>
      </c>
      <c r="J44" s="69">
        <v>1216734</v>
      </c>
      <c r="K44" s="69">
        <v>803845</v>
      </c>
    </row>
    <row r="45" spans="1:11" x14ac:dyDescent="0.2">
      <c r="A45" s="227" t="s">
        <v>14</v>
      </c>
      <c r="B45" s="228"/>
      <c r="C45" s="228"/>
      <c r="D45" s="228"/>
      <c r="E45" s="228"/>
      <c r="F45" s="228"/>
      <c r="G45" s="229"/>
      <c r="H45" s="229"/>
      <c r="I45" s="229"/>
      <c r="J45" s="230"/>
      <c r="K45" s="230"/>
    </row>
    <row r="46" spans="1:11" x14ac:dyDescent="0.2">
      <c r="A46" s="226" t="s">
        <v>90</v>
      </c>
      <c r="B46" s="226"/>
      <c r="C46" s="226"/>
      <c r="D46" s="226"/>
      <c r="E46" s="226"/>
      <c r="F46" s="226"/>
      <c r="G46" s="68">
        <v>38</v>
      </c>
      <c r="H46" s="73">
        <f>H42</f>
        <v>962457</v>
      </c>
      <c r="I46" s="73">
        <f>I42</f>
        <v>278266</v>
      </c>
      <c r="J46" s="73">
        <f t="shared" ref="J46:K46" si="5">J42</f>
        <v>1216734</v>
      </c>
      <c r="K46" s="73">
        <f t="shared" si="5"/>
        <v>803845</v>
      </c>
    </row>
    <row r="47" spans="1:11" x14ac:dyDescent="0.2">
      <c r="A47" s="222" t="s">
        <v>256</v>
      </c>
      <c r="B47" s="222"/>
      <c r="C47" s="222"/>
      <c r="D47" s="222"/>
      <c r="E47" s="222"/>
      <c r="F47" s="222"/>
      <c r="G47" s="70">
        <v>39</v>
      </c>
      <c r="H47" s="71">
        <f>H48+H60</f>
        <v>-2591821</v>
      </c>
      <c r="I47" s="71">
        <f>I48+I60</f>
        <v>-531325</v>
      </c>
      <c r="J47" s="71">
        <f t="shared" ref="J47:K47" si="6">J48+J60</f>
        <v>6727</v>
      </c>
      <c r="K47" s="71">
        <f t="shared" si="6"/>
        <v>16660</v>
      </c>
    </row>
    <row r="48" spans="1:11" ht="24.75" customHeight="1" x14ac:dyDescent="0.2">
      <c r="A48" s="224" t="s">
        <v>257</v>
      </c>
      <c r="B48" s="224"/>
      <c r="C48" s="224"/>
      <c r="D48" s="224"/>
      <c r="E48" s="224"/>
      <c r="F48" s="224"/>
      <c r="G48" s="70">
        <v>40</v>
      </c>
      <c r="H48" s="71">
        <f>SUM(H49:H55)+H58+H59</f>
        <v>62973</v>
      </c>
      <c r="I48" s="71">
        <f>SUM(I49:I55)+I58+I59</f>
        <v>19793</v>
      </c>
      <c r="J48" s="71">
        <f t="shared" ref="J48:K48" si="7">SUM(J49:J55)+J58+J59</f>
        <v>6727</v>
      </c>
      <c r="K48" s="71">
        <f t="shared" si="7"/>
        <v>16660</v>
      </c>
    </row>
    <row r="49" spans="1:11" x14ac:dyDescent="0.2">
      <c r="A49" s="225" t="s">
        <v>91</v>
      </c>
      <c r="B49" s="225"/>
      <c r="C49" s="225"/>
      <c r="D49" s="225"/>
      <c r="E49" s="225"/>
      <c r="F49" s="225"/>
      <c r="G49" s="68">
        <v>41</v>
      </c>
      <c r="H49" s="74">
        <v>0</v>
      </c>
      <c r="I49" s="74">
        <v>0</v>
      </c>
      <c r="J49" s="117">
        <v>0</v>
      </c>
      <c r="K49" s="117">
        <v>0</v>
      </c>
    </row>
    <row r="50" spans="1:11" x14ac:dyDescent="0.2">
      <c r="A50" s="225" t="s">
        <v>92</v>
      </c>
      <c r="B50" s="225"/>
      <c r="C50" s="225"/>
      <c r="D50" s="225"/>
      <c r="E50" s="225"/>
      <c r="F50" s="225"/>
      <c r="G50" s="68">
        <v>42</v>
      </c>
      <c r="H50" s="74">
        <v>0</v>
      </c>
      <c r="I50" s="74">
        <v>0</v>
      </c>
      <c r="J50" s="117">
        <v>0</v>
      </c>
      <c r="K50" s="117">
        <v>0</v>
      </c>
    </row>
    <row r="51" spans="1:11" ht="23.45" customHeight="1" x14ac:dyDescent="0.2">
      <c r="A51" s="225" t="s">
        <v>258</v>
      </c>
      <c r="B51" s="225"/>
      <c r="C51" s="225"/>
      <c r="D51" s="225"/>
      <c r="E51" s="225"/>
      <c r="F51" s="225"/>
      <c r="G51" s="68">
        <v>43</v>
      </c>
      <c r="H51" s="74">
        <v>0</v>
      </c>
      <c r="I51" s="74">
        <v>0</v>
      </c>
      <c r="J51" s="117">
        <v>0</v>
      </c>
      <c r="K51" s="117">
        <v>0</v>
      </c>
    </row>
    <row r="52" spans="1:11" ht="27" customHeight="1" x14ac:dyDescent="0.2">
      <c r="A52" s="225" t="s">
        <v>93</v>
      </c>
      <c r="B52" s="225"/>
      <c r="C52" s="225"/>
      <c r="D52" s="225"/>
      <c r="E52" s="225"/>
      <c r="F52" s="225"/>
      <c r="G52" s="68">
        <v>44</v>
      </c>
      <c r="H52" s="74">
        <v>0</v>
      </c>
      <c r="I52" s="74">
        <v>0</v>
      </c>
      <c r="J52" s="117">
        <v>0</v>
      </c>
      <c r="K52" s="117">
        <v>0</v>
      </c>
    </row>
    <row r="53" spans="1:11" ht="27" customHeight="1" x14ac:dyDescent="0.2">
      <c r="A53" s="225" t="s">
        <v>259</v>
      </c>
      <c r="B53" s="225"/>
      <c r="C53" s="225"/>
      <c r="D53" s="225"/>
      <c r="E53" s="225"/>
      <c r="F53" s="225"/>
      <c r="G53" s="68">
        <v>45</v>
      </c>
      <c r="H53" s="74">
        <v>0</v>
      </c>
      <c r="I53" s="74">
        <v>0</v>
      </c>
      <c r="J53" s="117">
        <v>0</v>
      </c>
      <c r="K53" s="117">
        <v>0</v>
      </c>
    </row>
    <row r="54" spans="1:11" ht="27.6" customHeight="1" x14ac:dyDescent="0.2">
      <c r="A54" s="225" t="s">
        <v>260</v>
      </c>
      <c r="B54" s="225"/>
      <c r="C54" s="225"/>
      <c r="D54" s="225"/>
      <c r="E54" s="225"/>
      <c r="F54" s="225"/>
      <c r="G54" s="68">
        <v>46</v>
      </c>
      <c r="H54" s="74">
        <v>62973</v>
      </c>
      <c r="I54" s="74">
        <v>19793</v>
      </c>
      <c r="J54" s="74">
        <v>6727</v>
      </c>
      <c r="K54" s="74">
        <v>16660</v>
      </c>
    </row>
    <row r="55" spans="1:11" ht="44.25" customHeight="1" x14ac:dyDescent="0.2">
      <c r="A55" s="241" t="s">
        <v>239</v>
      </c>
      <c r="B55" s="241"/>
      <c r="C55" s="241"/>
      <c r="D55" s="241"/>
      <c r="E55" s="241"/>
      <c r="F55" s="241"/>
      <c r="G55" s="68">
        <v>47</v>
      </c>
      <c r="H55" s="74">
        <v>0</v>
      </c>
      <c r="I55" s="74">
        <v>0</v>
      </c>
      <c r="J55" s="117">
        <v>0</v>
      </c>
      <c r="K55" s="117">
        <v>0</v>
      </c>
    </row>
    <row r="56" spans="1:11" ht="33" customHeight="1" x14ac:dyDescent="0.2">
      <c r="A56" s="241" t="s">
        <v>261</v>
      </c>
      <c r="B56" s="241"/>
      <c r="C56" s="241"/>
      <c r="D56" s="241"/>
      <c r="E56" s="241"/>
      <c r="F56" s="241"/>
      <c r="G56" s="68">
        <v>48</v>
      </c>
      <c r="H56" s="74">
        <v>0</v>
      </c>
      <c r="I56" s="74">
        <v>0</v>
      </c>
      <c r="J56" s="117">
        <v>0</v>
      </c>
      <c r="K56" s="117">
        <v>0</v>
      </c>
    </row>
    <row r="57" spans="1:11" ht="28.5" customHeight="1" x14ac:dyDescent="0.2">
      <c r="A57" s="241" t="s">
        <v>262</v>
      </c>
      <c r="B57" s="241"/>
      <c r="C57" s="241"/>
      <c r="D57" s="241"/>
      <c r="E57" s="241"/>
      <c r="F57" s="241"/>
      <c r="G57" s="68">
        <v>49</v>
      </c>
      <c r="H57" s="74">
        <v>0</v>
      </c>
      <c r="I57" s="74">
        <v>0</v>
      </c>
      <c r="J57" s="117">
        <v>0</v>
      </c>
      <c r="K57" s="117">
        <v>0</v>
      </c>
    </row>
    <row r="58" spans="1:11" ht="39" customHeight="1" x14ac:dyDescent="0.2">
      <c r="A58" s="241" t="s">
        <v>263</v>
      </c>
      <c r="B58" s="241"/>
      <c r="C58" s="241"/>
      <c r="D58" s="241"/>
      <c r="E58" s="241"/>
      <c r="F58" s="241"/>
      <c r="G58" s="68">
        <v>50</v>
      </c>
      <c r="H58" s="74">
        <v>0</v>
      </c>
      <c r="I58" s="74">
        <v>0</v>
      </c>
      <c r="J58" s="117">
        <v>0</v>
      </c>
      <c r="K58" s="117">
        <v>0</v>
      </c>
    </row>
    <row r="59" spans="1:11" ht="24" customHeight="1" x14ac:dyDescent="0.2">
      <c r="A59" s="241" t="s">
        <v>264</v>
      </c>
      <c r="B59" s="241"/>
      <c r="C59" s="241"/>
      <c r="D59" s="241"/>
      <c r="E59" s="241"/>
      <c r="F59" s="241"/>
      <c r="G59" s="68">
        <v>51</v>
      </c>
      <c r="H59" s="74">
        <v>0</v>
      </c>
      <c r="I59" s="74">
        <v>0</v>
      </c>
      <c r="J59" s="117">
        <v>0</v>
      </c>
      <c r="K59" s="117">
        <v>0</v>
      </c>
    </row>
    <row r="60" spans="1:11" ht="25.15" customHeight="1" x14ac:dyDescent="0.2">
      <c r="A60" s="224" t="s">
        <v>265</v>
      </c>
      <c r="B60" s="224"/>
      <c r="C60" s="224"/>
      <c r="D60" s="224"/>
      <c r="E60" s="224"/>
      <c r="F60" s="224"/>
      <c r="G60" s="70">
        <v>52</v>
      </c>
      <c r="H60" s="71">
        <f>SUM(H61:H68)</f>
        <v>-2654794</v>
      </c>
      <c r="I60" s="71">
        <f>SUM(I61:I68)</f>
        <v>-551118</v>
      </c>
      <c r="J60" s="71">
        <f t="shared" ref="J60:K60" si="8">SUM(J61:J68)</f>
        <v>0</v>
      </c>
      <c r="K60" s="71">
        <f t="shared" si="8"/>
        <v>0</v>
      </c>
    </row>
    <row r="61" spans="1:11" ht="12.75" customHeight="1" x14ac:dyDescent="0.2">
      <c r="A61" s="241" t="s">
        <v>94</v>
      </c>
      <c r="B61" s="241"/>
      <c r="C61" s="241"/>
      <c r="D61" s="241"/>
      <c r="E61" s="241"/>
      <c r="F61" s="241"/>
      <c r="G61" s="68">
        <v>53</v>
      </c>
      <c r="H61" s="74">
        <v>0</v>
      </c>
      <c r="I61" s="74">
        <v>0</v>
      </c>
      <c r="J61" s="74">
        <v>0</v>
      </c>
      <c r="K61" s="74">
        <v>0</v>
      </c>
    </row>
    <row r="62" spans="1:11" ht="12.75" customHeight="1" x14ac:dyDescent="0.2">
      <c r="A62" s="241" t="s">
        <v>266</v>
      </c>
      <c r="B62" s="241"/>
      <c r="C62" s="241"/>
      <c r="D62" s="241"/>
      <c r="E62" s="241"/>
      <c r="F62" s="241"/>
      <c r="G62" s="68">
        <v>54</v>
      </c>
      <c r="H62" s="74">
        <v>0</v>
      </c>
      <c r="I62" s="74">
        <v>0</v>
      </c>
      <c r="J62" s="74">
        <v>0</v>
      </c>
      <c r="K62" s="74">
        <v>0</v>
      </c>
    </row>
    <row r="63" spans="1:11" ht="12.75" customHeight="1" x14ac:dyDescent="0.2">
      <c r="A63" s="241" t="s">
        <v>267</v>
      </c>
      <c r="B63" s="241"/>
      <c r="C63" s="241"/>
      <c r="D63" s="241"/>
      <c r="E63" s="241"/>
      <c r="F63" s="241"/>
      <c r="G63" s="68">
        <v>55</v>
      </c>
      <c r="H63" s="74">
        <v>0</v>
      </c>
      <c r="I63" s="74">
        <v>0</v>
      </c>
      <c r="J63" s="74">
        <v>0</v>
      </c>
      <c r="K63" s="74">
        <v>0</v>
      </c>
    </row>
    <row r="64" spans="1:11" ht="12.75" customHeight="1" x14ac:dyDescent="0.2">
      <c r="A64" s="241" t="s">
        <v>95</v>
      </c>
      <c r="B64" s="241"/>
      <c r="C64" s="241"/>
      <c r="D64" s="241"/>
      <c r="E64" s="241"/>
      <c r="F64" s="241"/>
      <c r="G64" s="68">
        <v>56</v>
      </c>
      <c r="H64" s="74">
        <v>0</v>
      </c>
      <c r="I64" s="74">
        <v>0</v>
      </c>
      <c r="J64" s="74">
        <v>0</v>
      </c>
      <c r="K64" s="74">
        <v>0</v>
      </c>
    </row>
    <row r="65" spans="1:11" ht="25.5" customHeight="1" x14ac:dyDescent="0.2">
      <c r="A65" s="241" t="s">
        <v>96</v>
      </c>
      <c r="B65" s="241"/>
      <c r="C65" s="241"/>
      <c r="D65" s="241"/>
      <c r="E65" s="241"/>
      <c r="F65" s="241"/>
      <c r="G65" s="68">
        <v>57</v>
      </c>
      <c r="H65" s="74">
        <v>-2654794</v>
      </c>
      <c r="I65" s="74">
        <v>-551118</v>
      </c>
      <c r="J65" s="74">
        <v>0</v>
      </c>
      <c r="K65" s="74">
        <v>0</v>
      </c>
    </row>
    <row r="66" spans="1:11" ht="12.75" customHeight="1" x14ac:dyDescent="0.2">
      <c r="A66" s="241" t="s">
        <v>93</v>
      </c>
      <c r="B66" s="241"/>
      <c r="C66" s="241"/>
      <c r="D66" s="241"/>
      <c r="E66" s="241"/>
      <c r="F66" s="241"/>
      <c r="G66" s="68">
        <v>58</v>
      </c>
      <c r="H66" s="74">
        <v>0</v>
      </c>
      <c r="I66" s="74">
        <v>0</v>
      </c>
      <c r="J66" s="74">
        <v>0</v>
      </c>
      <c r="K66" s="74">
        <v>0</v>
      </c>
    </row>
    <row r="67" spans="1:11" ht="24.75" customHeight="1" x14ac:dyDescent="0.2">
      <c r="A67" s="241" t="s">
        <v>97</v>
      </c>
      <c r="B67" s="241"/>
      <c r="C67" s="241"/>
      <c r="D67" s="241"/>
      <c r="E67" s="241"/>
      <c r="F67" s="241"/>
      <c r="G67" s="68">
        <v>59</v>
      </c>
      <c r="H67" s="74">
        <v>0</v>
      </c>
      <c r="I67" s="74">
        <v>0</v>
      </c>
      <c r="J67" s="74">
        <v>0</v>
      </c>
      <c r="K67" s="74">
        <v>0</v>
      </c>
    </row>
    <row r="68" spans="1:11" ht="22.9" customHeight="1" x14ac:dyDescent="0.2">
      <c r="A68" s="241" t="s">
        <v>98</v>
      </c>
      <c r="B68" s="241"/>
      <c r="C68" s="241"/>
      <c r="D68" s="241"/>
      <c r="E68" s="241"/>
      <c r="F68" s="241"/>
      <c r="G68" s="68">
        <v>60</v>
      </c>
      <c r="H68" s="74">
        <v>0</v>
      </c>
      <c r="I68" s="74">
        <v>0</v>
      </c>
      <c r="J68" s="74">
        <v>0</v>
      </c>
      <c r="K68" s="74">
        <v>0</v>
      </c>
    </row>
    <row r="69" spans="1:11" ht="12.75" customHeight="1" x14ac:dyDescent="0.2">
      <c r="A69" s="224" t="s">
        <v>268</v>
      </c>
      <c r="B69" s="224"/>
      <c r="C69" s="224"/>
      <c r="D69" s="224"/>
      <c r="E69" s="224"/>
      <c r="F69" s="224"/>
      <c r="G69" s="70">
        <v>61</v>
      </c>
      <c r="H69" s="75">
        <f>H46+H47</f>
        <v>-1629364</v>
      </c>
      <c r="I69" s="75">
        <f>I46+I47</f>
        <v>-253059</v>
      </c>
      <c r="J69" s="75">
        <f t="shared" ref="J69:K69" si="9">J46+J47</f>
        <v>1223461</v>
      </c>
      <c r="K69" s="75">
        <f t="shared" si="9"/>
        <v>820505</v>
      </c>
    </row>
    <row r="70" spans="1:11" ht="12.75" customHeight="1" x14ac:dyDescent="0.2">
      <c r="A70" s="244" t="s">
        <v>99</v>
      </c>
      <c r="B70" s="244"/>
      <c r="C70" s="244"/>
      <c r="D70" s="244"/>
      <c r="E70" s="244"/>
      <c r="F70" s="244"/>
      <c r="G70" s="68">
        <v>62</v>
      </c>
      <c r="H70" s="69">
        <v>0</v>
      </c>
      <c r="I70" s="69">
        <v>0</v>
      </c>
      <c r="J70" s="69">
        <v>0</v>
      </c>
      <c r="K70" s="69">
        <v>0</v>
      </c>
    </row>
    <row r="71" spans="1:11" x14ac:dyDescent="0.2">
      <c r="A71" s="226" t="s">
        <v>100</v>
      </c>
      <c r="B71" s="226"/>
      <c r="C71" s="226"/>
      <c r="D71" s="226"/>
      <c r="E71" s="226"/>
      <c r="F71" s="226"/>
      <c r="G71" s="68">
        <v>63</v>
      </c>
      <c r="H71" s="74">
        <v>-1629364</v>
      </c>
      <c r="I71" s="76">
        <v>-253059</v>
      </c>
      <c r="J71" s="76">
        <v>1223461</v>
      </c>
      <c r="K71" s="76">
        <v>820505</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18" t="s">
        <v>154</v>
      </c>
      <c r="B1" s="247"/>
      <c r="C1" s="247"/>
      <c r="D1" s="247"/>
      <c r="E1" s="247"/>
      <c r="F1" s="247"/>
      <c r="G1" s="247"/>
      <c r="H1" s="247"/>
    </row>
    <row r="2" spans="1:9" ht="12.75" customHeight="1" x14ac:dyDescent="0.2">
      <c r="A2" s="220" t="s">
        <v>301</v>
      </c>
      <c r="B2" s="221"/>
      <c r="C2" s="221"/>
      <c r="D2" s="221"/>
      <c r="E2" s="221"/>
      <c r="F2" s="221"/>
      <c r="G2" s="221"/>
      <c r="H2" s="221"/>
    </row>
    <row r="3" spans="1:9" x14ac:dyDescent="0.2">
      <c r="A3" s="248" t="s">
        <v>282</v>
      </c>
      <c r="B3" s="249"/>
      <c r="C3" s="249"/>
      <c r="D3" s="249"/>
      <c r="E3" s="249"/>
      <c r="F3" s="249"/>
      <c r="G3" s="249"/>
      <c r="H3" s="249"/>
      <c r="I3" s="232"/>
    </row>
    <row r="4" spans="1:9" ht="12.75" customHeight="1" x14ac:dyDescent="0.2">
      <c r="A4" s="250" t="s">
        <v>299</v>
      </c>
      <c r="B4" s="251"/>
      <c r="C4" s="251"/>
      <c r="D4" s="251"/>
      <c r="E4" s="251"/>
      <c r="F4" s="251"/>
      <c r="G4" s="251"/>
      <c r="H4" s="251"/>
      <c r="I4" s="235"/>
    </row>
    <row r="5" spans="1:9" ht="45" x14ac:dyDescent="0.2">
      <c r="A5" s="252" t="s">
        <v>2</v>
      </c>
      <c r="B5" s="246"/>
      <c r="C5" s="246"/>
      <c r="D5" s="246"/>
      <c r="E5" s="246"/>
      <c r="F5" s="246"/>
      <c r="G5" s="77" t="s">
        <v>5</v>
      </c>
      <c r="H5" s="67" t="s">
        <v>194</v>
      </c>
      <c r="I5" s="67" t="s">
        <v>269</v>
      </c>
    </row>
    <row r="6" spans="1:9" x14ac:dyDescent="0.2">
      <c r="A6" s="245">
        <v>1</v>
      </c>
      <c r="B6" s="246"/>
      <c r="C6" s="246"/>
      <c r="D6" s="246"/>
      <c r="E6" s="246"/>
      <c r="F6" s="246"/>
      <c r="G6" s="66">
        <v>2</v>
      </c>
      <c r="H6" s="67" t="s">
        <v>6</v>
      </c>
      <c r="I6" s="67" t="s">
        <v>7</v>
      </c>
    </row>
    <row r="7" spans="1:9" x14ac:dyDescent="0.2">
      <c r="A7" s="254" t="s">
        <v>108</v>
      </c>
      <c r="B7" s="255"/>
      <c r="C7" s="255"/>
      <c r="D7" s="255"/>
      <c r="E7" s="255"/>
      <c r="F7" s="255"/>
      <c r="G7" s="255"/>
      <c r="H7" s="255"/>
      <c r="I7" s="255"/>
    </row>
    <row r="8" spans="1:9" x14ac:dyDescent="0.2">
      <c r="A8" s="253" t="s">
        <v>101</v>
      </c>
      <c r="B8" s="253"/>
      <c r="C8" s="253"/>
      <c r="D8" s="253"/>
      <c r="E8" s="253"/>
      <c r="F8" s="253"/>
      <c r="G8" s="68">
        <v>1</v>
      </c>
      <c r="H8" s="78">
        <v>0</v>
      </c>
      <c r="I8" s="78">
        <v>0</v>
      </c>
    </row>
    <row r="9" spans="1:9" x14ac:dyDescent="0.2">
      <c r="A9" s="253" t="s">
        <v>102</v>
      </c>
      <c r="B9" s="253"/>
      <c r="C9" s="253"/>
      <c r="D9" s="253"/>
      <c r="E9" s="253"/>
      <c r="F9" s="253"/>
      <c r="G9" s="68">
        <v>2</v>
      </c>
      <c r="H9" s="78">
        <v>0</v>
      </c>
      <c r="I9" s="78">
        <v>0</v>
      </c>
    </row>
    <row r="10" spans="1:9" x14ac:dyDescent="0.2">
      <c r="A10" s="253" t="s">
        <v>103</v>
      </c>
      <c r="B10" s="253"/>
      <c r="C10" s="253"/>
      <c r="D10" s="253"/>
      <c r="E10" s="253"/>
      <c r="F10" s="253"/>
      <c r="G10" s="68">
        <v>3</v>
      </c>
      <c r="H10" s="78">
        <v>0</v>
      </c>
      <c r="I10" s="78">
        <v>0</v>
      </c>
    </row>
    <row r="11" spans="1:9" x14ac:dyDescent="0.2">
      <c r="A11" s="253" t="s">
        <v>104</v>
      </c>
      <c r="B11" s="253"/>
      <c r="C11" s="253"/>
      <c r="D11" s="253"/>
      <c r="E11" s="253"/>
      <c r="F11" s="253"/>
      <c r="G11" s="68">
        <v>4</v>
      </c>
      <c r="H11" s="78">
        <v>0</v>
      </c>
      <c r="I11" s="78">
        <v>0</v>
      </c>
    </row>
    <row r="12" spans="1:9" x14ac:dyDescent="0.2">
      <c r="A12" s="253" t="s">
        <v>105</v>
      </c>
      <c r="B12" s="253"/>
      <c r="C12" s="253"/>
      <c r="D12" s="253"/>
      <c r="E12" s="253"/>
      <c r="F12" s="253"/>
      <c r="G12" s="68">
        <v>5</v>
      </c>
      <c r="H12" s="78">
        <v>0</v>
      </c>
      <c r="I12" s="78">
        <v>0</v>
      </c>
    </row>
    <row r="13" spans="1:9" ht="22.5" customHeight="1" x14ac:dyDescent="0.2">
      <c r="A13" s="253" t="s">
        <v>125</v>
      </c>
      <c r="B13" s="253"/>
      <c r="C13" s="253"/>
      <c r="D13" s="253"/>
      <c r="E13" s="253"/>
      <c r="F13" s="253"/>
      <c r="G13" s="68">
        <v>6</v>
      </c>
      <c r="H13" s="78">
        <v>0</v>
      </c>
      <c r="I13" s="78">
        <v>0</v>
      </c>
    </row>
    <row r="14" spans="1:9" x14ac:dyDescent="0.2">
      <c r="A14" s="253" t="s">
        <v>106</v>
      </c>
      <c r="B14" s="253"/>
      <c r="C14" s="253"/>
      <c r="D14" s="253"/>
      <c r="E14" s="253"/>
      <c r="F14" s="253"/>
      <c r="G14" s="68">
        <v>7</v>
      </c>
      <c r="H14" s="78">
        <v>0</v>
      </c>
      <c r="I14" s="78">
        <v>0</v>
      </c>
    </row>
    <row r="15" spans="1:9" x14ac:dyDescent="0.2">
      <c r="A15" s="253" t="s">
        <v>107</v>
      </c>
      <c r="B15" s="253"/>
      <c r="C15" s="253"/>
      <c r="D15" s="253"/>
      <c r="E15" s="253"/>
      <c r="F15" s="253"/>
      <c r="G15" s="68">
        <v>8</v>
      </c>
      <c r="H15" s="78">
        <v>0</v>
      </c>
      <c r="I15" s="78">
        <v>0</v>
      </c>
    </row>
    <row r="16" spans="1:9" x14ac:dyDescent="0.2">
      <c r="A16" s="254" t="s">
        <v>109</v>
      </c>
      <c r="B16" s="255"/>
      <c r="C16" s="255"/>
      <c r="D16" s="255"/>
      <c r="E16" s="255"/>
      <c r="F16" s="255"/>
      <c r="G16" s="255"/>
      <c r="H16" s="255"/>
      <c r="I16" s="255"/>
    </row>
    <row r="17" spans="1:9" x14ac:dyDescent="0.2">
      <c r="A17" s="253" t="s">
        <v>110</v>
      </c>
      <c r="B17" s="253"/>
      <c r="C17" s="253"/>
      <c r="D17" s="253"/>
      <c r="E17" s="253"/>
      <c r="F17" s="253"/>
      <c r="G17" s="68">
        <v>9</v>
      </c>
      <c r="H17" s="78">
        <v>1174403</v>
      </c>
      <c r="I17" s="78">
        <v>1216734</v>
      </c>
    </row>
    <row r="18" spans="1:9" x14ac:dyDescent="0.2">
      <c r="A18" s="253" t="s">
        <v>111</v>
      </c>
      <c r="B18" s="253"/>
      <c r="C18" s="253"/>
      <c r="D18" s="253"/>
      <c r="E18" s="253"/>
      <c r="F18" s="253"/>
      <c r="G18" s="68"/>
      <c r="H18" s="78">
        <v>0</v>
      </c>
      <c r="I18" s="118">
        <v>0</v>
      </c>
    </row>
    <row r="19" spans="1:9" x14ac:dyDescent="0.2">
      <c r="A19" s="253" t="s">
        <v>112</v>
      </c>
      <c r="B19" s="253"/>
      <c r="C19" s="253"/>
      <c r="D19" s="253"/>
      <c r="E19" s="253"/>
      <c r="F19" s="253"/>
      <c r="G19" s="68">
        <v>10</v>
      </c>
      <c r="H19" s="78">
        <v>325651</v>
      </c>
      <c r="I19" s="78">
        <v>775704</v>
      </c>
    </row>
    <row r="20" spans="1:9" x14ac:dyDescent="0.2">
      <c r="A20" s="253" t="s">
        <v>113</v>
      </c>
      <c r="B20" s="253"/>
      <c r="C20" s="253"/>
      <c r="D20" s="253"/>
      <c r="E20" s="253"/>
      <c r="F20" s="253"/>
      <c r="G20" s="68">
        <v>11</v>
      </c>
      <c r="H20" s="78">
        <v>422463</v>
      </c>
      <c r="I20" s="78">
        <v>437119</v>
      </c>
    </row>
    <row r="21" spans="1:9" ht="23.25" customHeight="1" x14ac:dyDescent="0.2">
      <c r="A21" s="253" t="s">
        <v>114</v>
      </c>
      <c r="B21" s="253"/>
      <c r="C21" s="253"/>
      <c r="D21" s="253"/>
      <c r="E21" s="253"/>
      <c r="F21" s="253"/>
      <c r="G21" s="68">
        <v>12</v>
      </c>
      <c r="H21" s="78">
        <v>-2036</v>
      </c>
      <c r="I21" s="78">
        <v>0</v>
      </c>
    </row>
    <row r="22" spans="1:9" x14ac:dyDescent="0.2">
      <c r="A22" s="253" t="s">
        <v>115</v>
      </c>
      <c r="B22" s="253"/>
      <c r="C22" s="253"/>
      <c r="D22" s="253"/>
      <c r="E22" s="253"/>
      <c r="F22" s="253"/>
      <c r="G22" s="68">
        <v>13</v>
      </c>
      <c r="H22" s="78">
        <v>0</v>
      </c>
      <c r="I22" s="78">
        <v>0</v>
      </c>
    </row>
    <row r="23" spans="1:9" x14ac:dyDescent="0.2">
      <c r="A23" s="253" t="s">
        <v>116</v>
      </c>
      <c r="B23" s="253"/>
      <c r="C23" s="253"/>
      <c r="D23" s="253"/>
      <c r="E23" s="253"/>
      <c r="F23" s="253"/>
      <c r="G23" s="68">
        <v>14</v>
      </c>
      <c r="H23" s="78">
        <v>0</v>
      </c>
      <c r="I23" s="78">
        <v>0</v>
      </c>
    </row>
    <row r="24" spans="1:9" x14ac:dyDescent="0.2">
      <c r="A24" s="254" t="s">
        <v>117</v>
      </c>
      <c r="B24" s="255"/>
      <c r="C24" s="255"/>
      <c r="D24" s="255"/>
      <c r="E24" s="255"/>
      <c r="F24" s="255"/>
      <c r="G24" s="255"/>
      <c r="H24" s="255"/>
      <c r="I24" s="255"/>
    </row>
    <row r="25" spans="1:9" x14ac:dyDescent="0.2">
      <c r="A25" s="253" t="s">
        <v>118</v>
      </c>
      <c r="B25" s="253"/>
      <c r="C25" s="253"/>
      <c r="D25" s="253"/>
      <c r="E25" s="253"/>
      <c r="F25" s="253"/>
      <c r="G25" s="68">
        <v>15</v>
      </c>
      <c r="H25" s="78">
        <v>3954856</v>
      </c>
      <c r="I25" s="107">
        <v>4173477</v>
      </c>
    </row>
    <row r="26" spans="1:9" x14ac:dyDescent="0.2">
      <c r="A26" s="253" t="s">
        <v>119</v>
      </c>
      <c r="B26" s="253"/>
      <c r="C26" s="253"/>
      <c r="D26" s="253"/>
      <c r="E26" s="253"/>
      <c r="F26" s="253"/>
      <c r="G26" s="68">
        <v>16</v>
      </c>
      <c r="H26" s="78">
        <v>-163098</v>
      </c>
      <c r="I26" s="107">
        <v>844707</v>
      </c>
    </row>
    <row r="27" spans="1:9" x14ac:dyDescent="0.2">
      <c r="A27" s="253" t="s">
        <v>120</v>
      </c>
      <c r="B27" s="253"/>
      <c r="C27" s="253"/>
      <c r="D27" s="253"/>
      <c r="E27" s="253"/>
      <c r="F27" s="253"/>
      <c r="G27" s="68">
        <v>17</v>
      </c>
      <c r="H27" s="78">
        <v>-8451777</v>
      </c>
      <c r="I27" s="107">
        <v>-9958118</v>
      </c>
    </row>
    <row r="28" spans="1:9" ht="25.5" customHeight="1" x14ac:dyDescent="0.2">
      <c r="A28" s="253" t="s">
        <v>121</v>
      </c>
      <c r="B28" s="253"/>
      <c r="C28" s="253"/>
      <c r="D28" s="253"/>
      <c r="E28" s="253"/>
      <c r="F28" s="253"/>
      <c r="G28" s="68">
        <v>18</v>
      </c>
      <c r="H28" s="78">
        <v>-1976606</v>
      </c>
      <c r="I28" s="107">
        <v>28665322</v>
      </c>
    </row>
    <row r="29" spans="1:9" ht="23.25" customHeight="1" x14ac:dyDescent="0.2">
      <c r="A29" s="253" t="s">
        <v>122</v>
      </c>
      <c r="B29" s="253"/>
      <c r="C29" s="253"/>
      <c r="D29" s="253"/>
      <c r="E29" s="253"/>
      <c r="F29" s="253"/>
      <c r="G29" s="68">
        <v>19</v>
      </c>
      <c r="H29" s="78">
        <v>0</v>
      </c>
      <c r="I29" s="107">
        <v>0</v>
      </c>
    </row>
    <row r="30" spans="1:9" ht="27.75" customHeight="1" x14ac:dyDescent="0.2">
      <c r="A30" s="253" t="s">
        <v>123</v>
      </c>
      <c r="B30" s="253"/>
      <c r="C30" s="253"/>
      <c r="D30" s="253"/>
      <c r="E30" s="253"/>
      <c r="F30" s="253"/>
      <c r="G30" s="68">
        <v>20</v>
      </c>
      <c r="H30" s="78">
        <v>0</v>
      </c>
      <c r="I30" s="107">
        <v>0</v>
      </c>
    </row>
    <row r="31" spans="1:9" ht="27.75" customHeight="1" x14ac:dyDescent="0.2">
      <c r="A31" s="253" t="s">
        <v>124</v>
      </c>
      <c r="B31" s="253"/>
      <c r="C31" s="253"/>
      <c r="D31" s="253"/>
      <c r="E31" s="253"/>
      <c r="F31" s="253"/>
      <c r="G31" s="68">
        <v>21</v>
      </c>
      <c r="H31" s="78">
        <v>201936</v>
      </c>
      <c r="I31" s="107">
        <v>0</v>
      </c>
    </row>
    <row r="32" spans="1:9" ht="29.25" customHeight="1" x14ac:dyDescent="0.2">
      <c r="A32" s="253" t="s">
        <v>126</v>
      </c>
      <c r="B32" s="253"/>
      <c r="C32" s="253"/>
      <c r="D32" s="253"/>
      <c r="E32" s="253"/>
      <c r="F32" s="253"/>
      <c r="G32" s="68">
        <v>22</v>
      </c>
      <c r="H32" s="78">
        <v>-2031355</v>
      </c>
      <c r="I32" s="107">
        <v>-31918087</v>
      </c>
    </row>
    <row r="33" spans="1:9" x14ac:dyDescent="0.2">
      <c r="A33" s="253" t="s">
        <v>127</v>
      </c>
      <c r="B33" s="253"/>
      <c r="C33" s="253"/>
      <c r="D33" s="253"/>
      <c r="E33" s="253"/>
      <c r="F33" s="253"/>
      <c r="G33" s="68">
        <v>23</v>
      </c>
      <c r="H33" s="78">
        <v>-62490</v>
      </c>
      <c r="I33" s="107">
        <v>18861</v>
      </c>
    </row>
    <row r="34" spans="1:9" x14ac:dyDescent="0.2">
      <c r="A34" s="253" t="s">
        <v>128</v>
      </c>
      <c r="B34" s="253"/>
      <c r="C34" s="253"/>
      <c r="D34" s="253"/>
      <c r="E34" s="253"/>
      <c r="F34" s="253"/>
      <c r="G34" s="68">
        <v>24</v>
      </c>
      <c r="H34" s="78">
        <v>-84976</v>
      </c>
      <c r="I34" s="107">
        <v>3966</v>
      </c>
    </row>
    <row r="35" spans="1:9" x14ac:dyDescent="0.2">
      <c r="A35" s="253" t="s">
        <v>129</v>
      </c>
      <c r="B35" s="253"/>
      <c r="C35" s="253"/>
      <c r="D35" s="253"/>
      <c r="E35" s="253"/>
      <c r="F35" s="253"/>
      <c r="G35" s="68">
        <v>25</v>
      </c>
      <c r="H35" s="78">
        <v>11120395</v>
      </c>
      <c r="I35" s="107">
        <v>14894462</v>
      </c>
    </row>
    <row r="36" spans="1:9" x14ac:dyDescent="0.2">
      <c r="A36" s="253" t="s">
        <v>130</v>
      </c>
      <c r="B36" s="253"/>
      <c r="C36" s="253"/>
      <c r="D36" s="253"/>
      <c r="E36" s="253"/>
      <c r="F36" s="253"/>
      <c r="G36" s="68">
        <v>26</v>
      </c>
      <c r="H36" s="78">
        <v>-2003987</v>
      </c>
      <c r="I36" s="107">
        <v>-9468545</v>
      </c>
    </row>
    <row r="37" spans="1:9" x14ac:dyDescent="0.2">
      <c r="A37" s="253" t="s">
        <v>131</v>
      </c>
      <c r="B37" s="253"/>
      <c r="C37" s="253"/>
      <c r="D37" s="253"/>
      <c r="E37" s="253"/>
      <c r="F37" s="253"/>
      <c r="G37" s="68">
        <v>27</v>
      </c>
      <c r="H37" s="78">
        <v>-5427614</v>
      </c>
      <c r="I37" s="107">
        <v>21203932</v>
      </c>
    </row>
    <row r="38" spans="1:9" x14ac:dyDescent="0.2">
      <c r="A38" s="253" t="s">
        <v>132</v>
      </c>
      <c r="B38" s="253"/>
      <c r="C38" s="253"/>
      <c r="D38" s="253"/>
      <c r="E38" s="253"/>
      <c r="F38" s="253"/>
      <c r="G38" s="68">
        <v>28</v>
      </c>
      <c r="H38" s="78">
        <v>0</v>
      </c>
      <c r="I38" s="107">
        <v>0</v>
      </c>
    </row>
    <row r="39" spans="1:9" x14ac:dyDescent="0.2">
      <c r="A39" s="253" t="s">
        <v>133</v>
      </c>
      <c r="B39" s="253"/>
      <c r="C39" s="253"/>
      <c r="D39" s="253"/>
      <c r="E39" s="253"/>
      <c r="F39" s="253"/>
      <c r="G39" s="68">
        <v>29</v>
      </c>
      <c r="H39" s="78">
        <v>-3873137</v>
      </c>
      <c r="I39" s="107">
        <v>-5003240</v>
      </c>
    </row>
    <row r="40" spans="1:9" x14ac:dyDescent="0.2">
      <c r="A40" s="253" t="s">
        <v>134</v>
      </c>
      <c r="B40" s="253"/>
      <c r="C40" s="253"/>
      <c r="D40" s="253"/>
      <c r="E40" s="253"/>
      <c r="F40" s="253"/>
      <c r="G40" s="68">
        <v>30</v>
      </c>
      <c r="H40" s="78">
        <v>173524</v>
      </c>
      <c r="I40" s="107">
        <v>1087611</v>
      </c>
    </row>
    <row r="41" spans="1:9" x14ac:dyDescent="0.2">
      <c r="A41" s="253" t="s">
        <v>135</v>
      </c>
      <c r="B41" s="253"/>
      <c r="C41" s="253"/>
      <c r="D41" s="253"/>
      <c r="E41" s="253"/>
      <c r="F41" s="253"/>
      <c r="G41" s="68">
        <v>31</v>
      </c>
      <c r="H41" s="78">
        <v>0</v>
      </c>
      <c r="I41" s="107">
        <v>0</v>
      </c>
    </row>
    <row r="42" spans="1:9" x14ac:dyDescent="0.2">
      <c r="A42" s="253" t="s">
        <v>136</v>
      </c>
      <c r="B42" s="253"/>
      <c r="C42" s="253"/>
      <c r="D42" s="253"/>
      <c r="E42" s="253"/>
      <c r="F42" s="253"/>
      <c r="G42" s="68">
        <v>32</v>
      </c>
      <c r="H42" s="78">
        <v>-75052</v>
      </c>
      <c r="I42" s="107">
        <v>-58036</v>
      </c>
    </row>
    <row r="43" spans="1:9" x14ac:dyDescent="0.2">
      <c r="A43" s="253" t="s">
        <v>137</v>
      </c>
      <c r="B43" s="253"/>
      <c r="C43" s="253"/>
      <c r="D43" s="253"/>
      <c r="E43" s="253"/>
      <c r="F43" s="253"/>
      <c r="G43" s="68">
        <v>33</v>
      </c>
      <c r="H43" s="78">
        <v>-54225</v>
      </c>
      <c r="I43" s="107">
        <v>-178350</v>
      </c>
    </row>
    <row r="44" spans="1:9" ht="13.5" customHeight="1" x14ac:dyDescent="0.2">
      <c r="A44" s="256" t="s">
        <v>138</v>
      </c>
      <c r="B44" s="256"/>
      <c r="C44" s="256"/>
      <c r="D44" s="256"/>
      <c r="E44" s="256"/>
      <c r="F44" s="256"/>
      <c r="G44" s="68">
        <v>34</v>
      </c>
      <c r="H44" s="79">
        <f>SUM(H25:H43)+SUM(H17:H23)+SUM(H8:H15)</f>
        <v>-6833125</v>
      </c>
      <c r="I44" s="79">
        <f>SUM(I25:I43)+SUM(I17:I23)+SUM(I8:I15)</f>
        <v>16737519</v>
      </c>
    </row>
    <row r="45" spans="1:9" x14ac:dyDescent="0.2">
      <c r="A45" s="254" t="s">
        <v>15</v>
      </c>
      <c r="B45" s="255"/>
      <c r="C45" s="255"/>
      <c r="D45" s="255"/>
      <c r="E45" s="255"/>
      <c r="F45" s="255"/>
      <c r="G45" s="255"/>
      <c r="H45" s="255"/>
      <c r="I45" s="255"/>
    </row>
    <row r="46" spans="1:9" ht="24.75" customHeight="1" x14ac:dyDescent="0.2">
      <c r="A46" s="253" t="s">
        <v>139</v>
      </c>
      <c r="B46" s="253"/>
      <c r="C46" s="253"/>
      <c r="D46" s="253"/>
      <c r="E46" s="253"/>
      <c r="F46" s="253"/>
      <c r="G46" s="68">
        <v>35</v>
      </c>
      <c r="H46" s="78">
        <v>-608003</v>
      </c>
      <c r="I46" s="78">
        <v>-457191</v>
      </c>
    </row>
    <row r="47" spans="1:9" ht="26.25" customHeight="1" x14ac:dyDescent="0.2">
      <c r="A47" s="253" t="s">
        <v>140</v>
      </c>
      <c r="B47" s="253"/>
      <c r="C47" s="253"/>
      <c r="D47" s="253"/>
      <c r="E47" s="253"/>
      <c r="F47" s="253"/>
      <c r="G47" s="68">
        <v>36</v>
      </c>
      <c r="H47" s="78">
        <v>0</v>
      </c>
      <c r="I47" s="78">
        <v>0</v>
      </c>
    </row>
    <row r="48" spans="1:9" ht="24" customHeight="1" x14ac:dyDescent="0.2">
      <c r="A48" s="253" t="s">
        <v>141</v>
      </c>
      <c r="B48" s="253"/>
      <c r="C48" s="253"/>
      <c r="D48" s="253"/>
      <c r="E48" s="253"/>
      <c r="F48" s="253"/>
      <c r="G48" s="68">
        <v>37</v>
      </c>
      <c r="H48" s="78">
        <v>0</v>
      </c>
      <c r="I48" s="78">
        <v>0</v>
      </c>
    </row>
    <row r="49" spans="1:9" x14ac:dyDescent="0.2">
      <c r="A49" s="253" t="s">
        <v>142</v>
      </c>
      <c r="B49" s="253"/>
      <c r="C49" s="253"/>
      <c r="D49" s="253"/>
      <c r="E49" s="253"/>
      <c r="F49" s="253"/>
      <c r="G49" s="68">
        <v>38</v>
      </c>
      <c r="H49" s="78">
        <v>0</v>
      </c>
      <c r="I49" s="78">
        <v>0</v>
      </c>
    </row>
    <row r="50" spans="1:9" x14ac:dyDescent="0.2">
      <c r="A50" s="253" t="s">
        <v>143</v>
      </c>
      <c r="B50" s="253"/>
      <c r="C50" s="253"/>
      <c r="D50" s="253"/>
      <c r="E50" s="253"/>
      <c r="F50" s="253"/>
      <c r="G50" s="68">
        <v>39</v>
      </c>
      <c r="H50" s="78">
        <v>0</v>
      </c>
      <c r="I50" s="78">
        <v>0</v>
      </c>
    </row>
    <row r="51" spans="1:9" x14ac:dyDescent="0.2">
      <c r="A51" s="256" t="s">
        <v>144</v>
      </c>
      <c r="B51" s="256"/>
      <c r="C51" s="256"/>
      <c r="D51" s="256"/>
      <c r="E51" s="256"/>
      <c r="F51" s="256"/>
      <c r="G51" s="68">
        <v>40</v>
      </c>
      <c r="H51" s="79">
        <f>SUM(H46:H50)</f>
        <v>-608003</v>
      </c>
      <c r="I51" s="79">
        <f>SUM(I46:I50)</f>
        <v>-457191</v>
      </c>
    </row>
    <row r="52" spans="1:9" x14ac:dyDescent="0.2">
      <c r="A52" s="254" t="s">
        <v>16</v>
      </c>
      <c r="B52" s="255"/>
      <c r="C52" s="255"/>
      <c r="D52" s="255"/>
      <c r="E52" s="255"/>
      <c r="F52" s="255"/>
      <c r="G52" s="255"/>
      <c r="H52" s="255"/>
      <c r="I52" s="255"/>
    </row>
    <row r="53" spans="1:9" ht="23.25" customHeight="1" x14ac:dyDescent="0.2">
      <c r="A53" s="253" t="s">
        <v>145</v>
      </c>
      <c r="B53" s="253"/>
      <c r="C53" s="253"/>
      <c r="D53" s="253"/>
      <c r="E53" s="253"/>
      <c r="F53" s="253"/>
      <c r="G53" s="68">
        <v>41</v>
      </c>
      <c r="H53" s="78">
        <v>-419677</v>
      </c>
      <c r="I53" s="78">
        <v>-216090</v>
      </c>
    </row>
    <row r="54" spans="1:9" x14ac:dyDescent="0.2">
      <c r="A54" s="253" t="s">
        <v>146</v>
      </c>
      <c r="B54" s="253"/>
      <c r="C54" s="253"/>
      <c r="D54" s="253"/>
      <c r="E54" s="253"/>
      <c r="F54" s="253"/>
      <c r="G54" s="68">
        <v>42</v>
      </c>
      <c r="H54" s="78">
        <v>0</v>
      </c>
      <c r="I54" s="78">
        <v>0</v>
      </c>
    </row>
    <row r="55" spans="1:9" x14ac:dyDescent="0.2">
      <c r="A55" s="258" t="s">
        <v>147</v>
      </c>
      <c r="B55" s="258"/>
      <c r="C55" s="258"/>
      <c r="D55" s="258"/>
      <c r="E55" s="258"/>
      <c r="F55" s="258"/>
      <c r="G55" s="68">
        <v>43</v>
      </c>
      <c r="H55" s="78">
        <v>0</v>
      </c>
      <c r="I55" s="78">
        <v>0</v>
      </c>
    </row>
    <row r="56" spans="1:9" x14ac:dyDescent="0.2">
      <c r="A56" s="258" t="s">
        <v>148</v>
      </c>
      <c r="B56" s="258"/>
      <c r="C56" s="258"/>
      <c r="D56" s="258"/>
      <c r="E56" s="258"/>
      <c r="F56" s="258"/>
      <c r="G56" s="68">
        <v>44</v>
      </c>
      <c r="H56" s="78">
        <v>0</v>
      </c>
      <c r="I56" s="78">
        <v>0</v>
      </c>
    </row>
    <row r="57" spans="1:9" x14ac:dyDescent="0.2">
      <c r="A57" s="253" t="s">
        <v>149</v>
      </c>
      <c r="B57" s="253"/>
      <c r="C57" s="253"/>
      <c r="D57" s="253"/>
      <c r="E57" s="253"/>
      <c r="F57" s="253"/>
      <c r="G57" s="68">
        <v>45</v>
      </c>
      <c r="H57" s="78">
        <v>0</v>
      </c>
      <c r="I57" s="78">
        <v>0</v>
      </c>
    </row>
    <row r="58" spans="1:9" x14ac:dyDescent="0.2">
      <c r="A58" s="253" t="s">
        <v>150</v>
      </c>
      <c r="B58" s="253"/>
      <c r="C58" s="253"/>
      <c r="D58" s="253"/>
      <c r="E58" s="253"/>
      <c r="F58" s="253"/>
      <c r="G58" s="68">
        <v>46</v>
      </c>
      <c r="H58" s="78">
        <v>-73009</v>
      </c>
      <c r="I58" s="78">
        <v>192282</v>
      </c>
    </row>
    <row r="59" spans="1:9" x14ac:dyDescent="0.2">
      <c r="A59" s="256" t="s">
        <v>152</v>
      </c>
      <c r="B59" s="253"/>
      <c r="C59" s="253"/>
      <c r="D59" s="253"/>
      <c r="E59" s="253"/>
      <c r="F59" s="253"/>
      <c r="G59" s="68">
        <v>47</v>
      </c>
      <c r="H59" s="79">
        <f>H53+H54+H55+H56+H57+H58</f>
        <v>-492686</v>
      </c>
      <c r="I59" s="79">
        <f>I53+I54+I55+I56+I57+I58</f>
        <v>-23808</v>
      </c>
    </row>
    <row r="60" spans="1:9" ht="25.5" customHeight="1" x14ac:dyDescent="0.2">
      <c r="A60" s="256" t="s">
        <v>151</v>
      </c>
      <c r="B60" s="256"/>
      <c r="C60" s="256"/>
      <c r="D60" s="256"/>
      <c r="E60" s="256"/>
      <c r="F60" s="256"/>
      <c r="G60" s="68">
        <v>48</v>
      </c>
      <c r="H60" s="79">
        <f>H44+H51+H59</f>
        <v>-7933814</v>
      </c>
      <c r="I60" s="79">
        <f>I44+I51+I59</f>
        <v>16256520</v>
      </c>
    </row>
    <row r="61" spans="1:9" x14ac:dyDescent="0.2">
      <c r="A61" s="256" t="s">
        <v>195</v>
      </c>
      <c r="B61" s="253"/>
      <c r="C61" s="253"/>
      <c r="D61" s="253"/>
      <c r="E61" s="253"/>
      <c r="F61" s="253"/>
      <c r="G61" s="68">
        <v>49</v>
      </c>
      <c r="H61" s="80">
        <v>44627389</v>
      </c>
      <c r="I61" s="80">
        <v>47311271</v>
      </c>
    </row>
    <row r="62" spans="1:9" x14ac:dyDescent="0.2">
      <c r="A62" s="253" t="s">
        <v>153</v>
      </c>
      <c r="B62" s="253"/>
      <c r="C62" s="253"/>
      <c r="D62" s="253"/>
      <c r="E62" s="253"/>
      <c r="F62" s="253"/>
      <c r="G62" s="68">
        <v>50</v>
      </c>
      <c r="H62" s="80">
        <v>0</v>
      </c>
      <c r="I62" s="80">
        <v>0</v>
      </c>
    </row>
    <row r="63" spans="1:9" x14ac:dyDescent="0.2">
      <c r="A63" s="257" t="s">
        <v>196</v>
      </c>
      <c r="B63" s="258"/>
      <c r="C63" s="258"/>
      <c r="D63" s="258"/>
      <c r="E63" s="258"/>
      <c r="F63" s="258"/>
      <c r="G63" s="68">
        <v>51</v>
      </c>
      <c r="H63" s="79">
        <f>H60+H61+H62</f>
        <v>36693575</v>
      </c>
      <c r="I63" s="79">
        <f>I60+I61+I62</f>
        <v>63567791</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60" t="s">
        <v>8</v>
      </c>
      <c r="B1" s="261"/>
      <c r="C1" s="261"/>
      <c r="D1" s="261"/>
      <c r="E1" s="261"/>
      <c r="F1" s="261"/>
      <c r="G1" s="261"/>
      <c r="H1" s="261"/>
      <c r="I1" s="261"/>
      <c r="J1" s="81"/>
      <c r="K1" s="81"/>
      <c r="L1" s="81"/>
      <c r="M1" s="81"/>
      <c r="N1" s="81"/>
      <c r="O1" s="81"/>
    </row>
    <row r="2" spans="1:18" ht="15.75" x14ac:dyDescent="0.2">
      <c r="A2" s="50"/>
      <c r="B2" s="83"/>
      <c r="C2" s="262" t="s">
        <v>270</v>
      </c>
      <c r="D2" s="262"/>
      <c r="E2" s="1" t="s">
        <v>0</v>
      </c>
      <c r="F2" s="84">
        <v>45199</v>
      </c>
      <c r="G2" s="85"/>
      <c r="H2" s="85"/>
      <c r="I2" s="85"/>
      <c r="J2" s="86"/>
      <c r="K2" s="86"/>
      <c r="L2" s="86"/>
      <c r="M2" s="86"/>
      <c r="N2" s="86"/>
      <c r="O2" s="86"/>
      <c r="R2" s="82" t="s">
        <v>282</v>
      </c>
    </row>
    <row r="3" spans="1:18" ht="13.5" customHeight="1" x14ac:dyDescent="0.2">
      <c r="A3" s="263" t="s">
        <v>271</v>
      </c>
      <c r="B3" s="264"/>
      <c r="C3" s="264"/>
      <c r="D3" s="263" t="s">
        <v>272</v>
      </c>
      <c r="E3" s="266" t="s">
        <v>9</v>
      </c>
      <c r="F3" s="267"/>
      <c r="G3" s="267"/>
      <c r="H3" s="267"/>
      <c r="I3" s="267"/>
      <c r="J3" s="267"/>
      <c r="K3" s="267"/>
      <c r="L3" s="267"/>
      <c r="M3" s="267"/>
      <c r="N3" s="267"/>
      <c r="O3" s="267"/>
      <c r="P3" s="268" t="s">
        <v>17</v>
      </c>
      <c r="Q3" s="274"/>
      <c r="R3" s="268" t="s">
        <v>165</v>
      </c>
    </row>
    <row r="4" spans="1:18" ht="56.25" x14ac:dyDescent="0.2">
      <c r="A4" s="264"/>
      <c r="B4" s="264"/>
      <c r="C4" s="264"/>
      <c r="D4" s="265"/>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68"/>
    </row>
    <row r="5" spans="1:18" x14ac:dyDescent="0.2">
      <c r="A5" s="269">
        <v>1</v>
      </c>
      <c r="B5" s="269"/>
      <c r="C5" s="269"/>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70" t="s">
        <v>166</v>
      </c>
      <c r="B6" s="271"/>
      <c r="C6" s="271"/>
      <c r="D6" s="68">
        <v>1</v>
      </c>
      <c r="E6" s="92">
        <v>12196854</v>
      </c>
      <c r="F6" s="92">
        <v>19725</v>
      </c>
      <c r="G6" s="92">
        <v>0</v>
      </c>
      <c r="H6" s="92">
        <v>0</v>
      </c>
      <c r="I6" s="92">
        <v>-2270523</v>
      </c>
      <c r="J6" s="92">
        <v>9278625</v>
      </c>
      <c r="K6" s="92">
        <v>0</v>
      </c>
      <c r="L6" s="92">
        <v>2137129</v>
      </c>
      <c r="M6" s="92">
        <v>-874955</v>
      </c>
      <c r="N6" s="92">
        <v>808777</v>
      </c>
      <c r="O6" s="92">
        <v>0</v>
      </c>
      <c r="P6" s="92">
        <v>0</v>
      </c>
      <c r="Q6" s="92">
        <v>0</v>
      </c>
      <c r="R6" s="93">
        <f>SUM(E6:Q6)</f>
        <v>21295632</v>
      </c>
    </row>
    <row r="7" spans="1:18" ht="30" customHeight="1" x14ac:dyDescent="0.2">
      <c r="A7" s="272" t="s">
        <v>167</v>
      </c>
      <c r="B7" s="273"/>
      <c r="C7" s="273"/>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70" t="s">
        <v>168</v>
      </c>
      <c r="B8" s="271"/>
      <c r="C8" s="271"/>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59" t="s">
        <v>169</v>
      </c>
      <c r="B9" s="259"/>
      <c r="C9" s="259"/>
      <c r="D9" s="70">
        <v>4</v>
      </c>
      <c r="E9" s="94">
        <f>E6+E7+E8</f>
        <v>12196854</v>
      </c>
      <c r="F9" s="94">
        <f t="shared" ref="F9:Q9" si="1">F6+F7+F8</f>
        <v>19725</v>
      </c>
      <c r="G9" s="94">
        <f t="shared" si="1"/>
        <v>0</v>
      </c>
      <c r="H9" s="94">
        <f t="shared" si="1"/>
        <v>0</v>
      </c>
      <c r="I9" s="94">
        <f t="shared" si="1"/>
        <v>-2270523</v>
      </c>
      <c r="J9" s="94">
        <f t="shared" si="1"/>
        <v>9278625</v>
      </c>
      <c r="K9" s="94">
        <f t="shared" si="1"/>
        <v>0</v>
      </c>
      <c r="L9" s="94">
        <f t="shared" si="1"/>
        <v>2137129</v>
      </c>
      <c r="M9" s="94">
        <f t="shared" si="1"/>
        <v>-874955</v>
      </c>
      <c r="N9" s="94">
        <f t="shared" si="1"/>
        <v>808777</v>
      </c>
      <c r="O9" s="94">
        <f t="shared" si="1"/>
        <v>0</v>
      </c>
      <c r="P9" s="94">
        <f t="shared" si="1"/>
        <v>0</v>
      </c>
      <c r="Q9" s="94">
        <f t="shared" si="1"/>
        <v>0</v>
      </c>
      <c r="R9" s="93">
        <f t="shared" si="0"/>
        <v>21295632</v>
      </c>
    </row>
    <row r="10" spans="1:18" ht="33" customHeight="1" x14ac:dyDescent="0.2">
      <c r="A10" s="272" t="s">
        <v>170</v>
      </c>
      <c r="B10" s="273"/>
      <c r="C10" s="273"/>
      <c r="D10" s="68">
        <v>5</v>
      </c>
      <c r="E10" s="108">
        <v>0</v>
      </c>
      <c r="F10" s="108">
        <v>0</v>
      </c>
      <c r="G10" s="108">
        <v>0</v>
      </c>
      <c r="H10" s="108">
        <v>0</v>
      </c>
      <c r="I10" s="108">
        <v>0</v>
      </c>
      <c r="J10" s="108">
        <v>0</v>
      </c>
      <c r="K10" s="108">
        <v>0</v>
      </c>
      <c r="L10" s="108">
        <v>0</v>
      </c>
      <c r="M10" s="108">
        <v>0</v>
      </c>
      <c r="N10" s="108">
        <v>0</v>
      </c>
      <c r="O10" s="108">
        <v>0</v>
      </c>
      <c r="P10" s="108">
        <v>0</v>
      </c>
      <c r="Q10" s="108">
        <v>0</v>
      </c>
      <c r="R10" s="93">
        <f t="shared" si="0"/>
        <v>0</v>
      </c>
    </row>
    <row r="11" spans="1:18" ht="23.25" customHeight="1" x14ac:dyDescent="0.2">
      <c r="A11" s="272" t="s">
        <v>171</v>
      </c>
      <c r="B11" s="273"/>
      <c r="C11" s="273"/>
      <c r="D11" s="68">
        <v>6</v>
      </c>
      <c r="E11" s="108">
        <v>0</v>
      </c>
      <c r="F11" s="108">
        <v>0</v>
      </c>
      <c r="G11" s="108">
        <v>0</v>
      </c>
      <c r="H11" s="108">
        <v>0</v>
      </c>
      <c r="I11" s="108">
        <v>0</v>
      </c>
      <c r="J11" s="108">
        <v>0</v>
      </c>
      <c r="K11" s="108">
        <v>0</v>
      </c>
      <c r="L11" s="108">
        <v>0</v>
      </c>
      <c r="M11" s="108">
        <v>0</v>
      </c>
      <c r="N11" s="108">
        <v>0</v>
      </c>
      <c r="O11" s="108">
        <v>0</v>
      </c>
      <c r="P11" s="108">
        <v>0</v>
      </c>
      <c r="Q11" s="108">
        <v>0</v>
      </c>
      <c r="R11" s="93">
        <f t="shared" si="0"/>
        <v>0</v>
      </c>
    </row>
    <row r="12" spans="1:18" ht="27" customHeight="1" x14ac:dyDescent="0.2">
      <c r="A12" s="272" t="s">
        <v>274</v>
      </c>
      <c r="B12" s="273"/>
      <c r="C12" s="273"/>
      <c r="D12" s="68">
        <v>7</v>
      </c>
      <c r="E12" s="108">
        <v>0</v>
      </c>
      <c r="F12" s="108">
        <v>0</v>
      </c>
      <c r="G12" s="108">
        <v>0</v>
      </c>
      <c r="H12" s="108">
        <v>0</v>
      </c>
      <c r="I12" s="108">
        <v>0</v>
      </c>
      <c r="J12" s="108">
        <v>0</v>
      </c>
      <c r="K12" s="108">
        <v>0</v>
      </c>
      <c r="L12" s="108">
        <v>0</v>
      </c>
      <c r="M12" s="108">
        <v>0</v>
      </c>
      <c r="N12" s="108">
        <v>0</v>
      </c>
      <c r="O12" s="108">
        <v>0</v>
      </c>
      <c r="P12" s="108">
        <v>0</v>
      </c>
      <c r="Q12" s="108">
        <v>0</v>
      </c>
      <c r="R12" s="93">
        <f t="shared" si="0"/>
        <v>0</v>
      </c>
    </row>
    <row r="13" spans="1:18" ht="24.75" customHeight="1" x14ac:dyDescent="0.2">
      <c r="A13" s="272" t="s">
        <v>172</v>
      </c>
      <c r="B13" s="273"/>
      <c r="C13" s="273"/>
      <c r="D13" s="68">
        <v>8</v>
      </c>
      <c r="E13" s="108">
        <v>0</v>
      </c>
      <c r="F13" s="108">
        <v>0</v>
      </c>
      <c r="G13" s="108">
        <v>0</v>
      </c>
      <c r="H13" s="108">
        <v>0</v>
      </c>
      <c r="I13" s="108">
        <v>0</v>
      </c>
      <c r="J13" s="108">
        <v>0</v>
      </c>
      <c r="K13" s="108">
        <v>0</v>
      </c>
      <c r="L13" s="108">
        <v>0</v>
      </c>
      <c r="M13" s="108">
        <v>0</v>
      </c>
      <c r="N13" s="108">
        <v>0</v>
      </c>
      <c r="O13" s="108">
        <v>0</v>
      </c>
      <c r="P13" s="108">
        <v>0</v>
      </c>
      <c r="Q13" s="108">
        <v>0</v>
      </c>
      <c r="R13" s="93">
        <f t="shared" si="0"/>
        <v>0</v>
      </c>
    </row>
    <row r="14" spans="1:18" ht="12.75" customHeight="1" x14ac:dyDescent="0.2">
      <c r="A14" s="272" t="s">
        <v>275</v>
      </c>
      <c r="B14" s="273"/>
      <c r="C14" s="273"/>
      <c r="D14" s="68">
        <v>9</v>
      </c>
      <c r="E14" s="108">
        <v>0</v>
      </c>
      <c r="F14" s="108">
        <v>0</v>
      </c>
      <c r="G14" s="108">
        <v>0</v>
      </c>
      <c r="H14" s="108">
        <v>0</v>
      </c>
      <c r="I14" s="108">
        <v>0</v>
      </c>
      <c r="J14" s="108">
        <v>0</v>
      </c>
      <c r="K14" s="108">
        <v>0</v>
      </c>
      <c r="L14" s="108">
        <v>0</v>
      </c>
      <c r="M14" s="108">
        <v>0</v>
      </c>
      <c r="N14" s="108">
        <v>0</v>
      </c>
      <c r="O14" s="108">
        <v>0</v>
      </c>
      <c r="P14" s="108">
        <v>0</v>
      </c>
      <c r="Q14" s="108">
        <v>0</v>
      </c>
      <c r="R14" s="93">
        <f t="shared" si="0"/>
        <v>0</v>
      </c>
    </row>
    <row r="15" spans="1:18" ht="24" customHeight="1" x14ac:dyDescent="0.2">
      <c r="A15" s="272" t="s">
        <v>173</v>
      </c>
      <c r="B15" s="273"/>
      <c r="C15" s="273"/>
      <c r="D15" s="68">
        <v>10</v>
      </c>
      <c r="E15" s="108">
        <v>0</v>
      </c>
      <c r="F15" s="108">
        <v>0</v>
      </c>
      <c r="G15" s="108">
        <v>0</v>
      </c>
      <c r="H15" s="108">
        <v>0</v>
      </c>
      <c r="I15" s="108">
        <v>0</v>
      </c>
      <c r="J15" s="108">
        <v>0</v>
      </c>
      <c r="K15" s="108">
        <v>0</v>
      </c>
      <c r="L15" s="108">
        <v>0</v>
      </c>
      <c r="M15" s="108">
        <v>0</v>
      </c>
      <c r="N15" s="108">
        <v>0</v>
      </c>
      <c r="O15" s="108">
        <v>0</v>
      </c>
      <c r="P15" s="108">
        <v>0</v>
      </c>
      <c r="Q15" s="108">
        <v>0</v>
      </c>
      <c r="R15" s="93">
        <f t="shared" si="0"/>
        <v>0</v>
      </c>
    </row>
    <row r="16" spans="1:18" ht="12.75" customHeight="1" x14ac:dyDescent="0.2">
      <c r="A16" s="272" t="s">
        <v>174</v>
      </c>
      <c r="B16" s="273"/>
      <c r="C16" s="273"/>
      <c r="D16" s="68">
        <v>11</v>
      </c>
      <c r="E16" s="108">
        <v>0</v>
      </c>
      <c r="F16" s="108">
        <v>0</v>
      </c>
      <c r="G16" s="108">
        <v>0</v>
      </c>
      <c r="H16" s="108">
        <v>0</v>
      </c>
      <c r="I16" s="108">
        <v>0</v>
      </c>
      <c r="J16" s="108">
        <v>0</v>
      </c>
      <c r="K16" s="108">
        <v>0</v>
      </c>
      <c r="L16" s="108">
        <v>0</v>
      </c>
      <c r="M16" s="108">
        <v>0</v>
      </c>
      <c r="N16" s="108">
        <v>0</v>
      </c>
      <c r="O16" s="108">
        <v>0</v>
      </c>
      <c r="P16" s="108">
        <v>0</v>
      </c>
      <c r="Q16" s="108">
        <v>0</v>
      </c>
      <c r="R16" s="93">
        <f t="shared" si="0"/>
        <v>0</v>
      </c>
    </row>
    <row r="17" spans="1:18" ht="12.75" customHeight="1" x14ac:dyDescent="0.2">
      <c r="A17" s="272" t="s">
        <v>276</v>
      </c>
      <c r="B17" s="273"/>
      <c r="C17" s="273"/>
      <c r="D17" s="68">
        <v>12</v>
      </c>
      <c r="E17" s="108">
        <v>0</v>
      </c>
      <c r="F17" s="108">
        <v>0</v>
      </c>
      <c r="G17" s="108">
        <v>0</v>
      </c>
      <c r="H17" s="108">
        <v>0</v>
      </c>
      <c r="I17" s="108">
        <v>0</v>
      </c>
      <c r="J17" s="108">
        <v>0</v>
      </c>
      <c r="K17" s="108">
        <v>0</v>
      </c>
      <c r="L17" s="108">
        <v>0</v>
      </c>
      <c r="M17" s="108">
        <v>0</v>
      </c>
      <c r="N17" s="108">
        <v>0</v>
      </c>
      <c r="O17" s="108">
        <v>0</v>
      </c>
      <c r="P17" s="108">
        <v>0</v>
      </c>
      <c r="Q17" s="108">
        <v>0</v>
      </c>
      <c r="R17" s="93">
        <f t="shared" si="0"/>
        <v>0</v>
      </c>
    </row>
    <row r="18" spans="1:18" ht="12.75" customHeight="1" x14ac:dyDescent="0.2">
      <c r="A18" s="272" t="s">
        <v>175</v>
      </c>
      <c r="B18" s="273"/>
      <c r="C18" s="273"/>
      <c r="D18" s="68">
        <v>13</v>
      </c>
      <c r="E18" s="108">
        <v>0</v>
      </c>
      <c r="F18" s="108">
        <v>0</v>
      </c>
      <c r="G18" s="108">
        <v>0</v>
      </c>
      <c r="H18" s="108">
        <v>0</v>
      </c>
      <c r="I18" s="108">
        <v>0</v>
      </c>
      <c r="J18" s="108">
        <v>0</v>
      </c>
      <c r="K18" s="108">
        <v>0</v>
      </c>
      <c r="L18" s="108">
        <v>0</v>
      </c>
      <c r="M18" s="108">
        <v>0</v>
      </c>
      <c r="N18" s="108">
        <v>0</v>
      </c>
      <c r="O18" s="108">
        <v>0</v>
      </c>
      <c r="P18" s="108">
        <v>0</v>
      </c>
      <c r="Q18" s="108">
        <v>0</v>
      </c>
      <c r="R18" s="93">
        <f t="shared" si="0"/>
        <v>0</v>
      </c>
    </row>
    <row r="19" spans="1:18" ht="24" customHeight="1" x14ac:dyDescent="0.2">
      <c r="A19" s="272" t="s">
        <v>277</v>
      </c>
      <c r="B19" s="273"/>
      <c r="C19" s="273"/>
      <c r="D19" s="68">
        <v>14</v>
      </c>
      <c r="E19" s="108">
        <v>0</v>
      </c>
      <c r="F19" s="108">
        <v>0</v>
      </c>
      <c r="G19" s="108">
        <v>0</v>
      </c>
      <c r="H19" s="108">
        <v>0</v>
      </c>
      <c r="I19" s="108">
        <v>0</v>
      </c>
      <c r="J19" s="108">
        <v>0</v>
      </c>
      <c r="K19" s="108">
        <v>0</v>
      </c>
      <c r="L19" s="108">
        <v>0</v>
      </c>
      <c r="M19" s="108">
        <v>0</v>
      </c>
      <c r="N19" s="108">
        <v>0</v>
      </c>
      <c r="O19" s="108">
        <v>0</v>
      </c>
      <c r="P19" s="108">
        <v>0</v>
      </c>
      <c r="Q19" s="108">
        <v>0</v>
      </c>
      <c r="R19" s="93">
        <f t="shared" si="0"/>
        <v>0</v>
      </c>
    </row>
    <row r="20" spans="1:18" ht="24" customHeight="1" x14ac:dyDescent="0.2">
      <c r="A20" s="272" t="s">
        <v>278</v>
      </c>
      <c r="B20" s="273"/>
      <c r="C20" s="273"/>
      <c r="D20" s="68">
        <v>15</v>
      </c>
      <c r="E20" s="108">
        <v>0</v>
      </c>
      <c r="F20" s="108">
        <v>0</v>
      </c>
      <c r="G20" s="108">
        <v>0</v>
      </c>
      <c r="H20" s="108">
        <v>0</v>
      </c>
      <c r="I20" s="108">
        <v>0</v>
      </c>
      <c r="J20" s="108">
        <v>0</v>
      </c>
      <c r="K20" s="108">
        <v>0</v>
      </c>
      <c r="L20" s="108">
        <v>0</v>
      </c>
      <c r="M20" s="108">
        <v>0</v>
      </c>
      <c r="N20" s="108">
        <v>0</v>
      </c>
      <c r="O20" s="108">
        <v>0</v>
      </c>
      <c r="P20" s="108">
        <v>0</v>
      </c>
      <c r="Q20" s="108">
        <v>0</v>
      </c>
      <c r="R20" s="93">
        <f t="shared" si="0"/>
        <v>0</v>
      </c>
    </row>
    <row r="21" spans="1:18" ht="20.25" customHeight="1" x14ac:dyDescent="0.2">
      <c r="A21" s="270" t="s">
        <v>279</v>
      </c>
      <c r="B21" s="271"/>
      <c r="C21" s="271"/>
      <c r="D21" s="68">
        <v>16</v>
      </c>
      <c r="E21" s="108">
        <v>0</v>
      </c>
      <c r="F21" s="108">
        <v>0</v>
      </c>
      <c r="G21" s="108">
        <v>0</v>
      </c>
      <c r="H21" s="108">
        <v>0</v>
      </c>
      <c r="I21" s="108">
        <v>0</v>
      </c>
      <c r="J21" s="108">
        <v>808777</v>
      </c>
      <c r="K21" s="108">
        <v>0</v>
      </c>
      <c r="L21" s="108">
        <v>0</v>
      </c>
      <c r="M21" s="108">
        <v>0</v>
      </c>
      <c r="N21" s="108">
        <v>-808777</v>
      </c>
      <c r="O21" s="108">
        <v>0</v>
      </c>
      <c r="P21" s="108">
        <v>0</v>
      </c>
      <c r="Q21" s="108">
        <v>0</v>
      </c>
      <c r="R21" s="93">
        <f t="shared" si="0"/>
        <v>0</v>
      </c>
    </row>
    <row r="22" spans="1:18" ht="20.25" customHeight="1" x14ac:dyDescent="0.2">
      <c r="A22" s="270" t="s">
        <v>280</v>
      </c>
      <c r="B22" s="271"/>
      <c r="C22" s="271"/>
      <c r="D22" s="68">
        <v>17</v>
      </c>
      <c r="E22" s="108">
        <v>0</v>
      </c>
      <c r="F22" s="108">
        <v>0</v>
      </c>
      <c r="G22" s="108">
        <v>0</v>
      </c>
      <c r="H22" s="108">
        <v>0</v>
      </c>
      <c r="I22" s="108">
        <v>0</v>
      </c>
      <c r="J22" s="108">
        <v>0</v>
      </c>
      <c r="K22" s="108">
        <v>0</v>
      </c>
      <c r="L22" s="108">
        <v>0</v>
      </c>
      <c r="M22" s="108">
        <v>0</v>
      </c>
      <c r="N22" s="108">
        <v>0</v>
      </c>
      <c r="O22" s="108">
        <v>0</v>
      </c>
      <c r="P22" s="108">
        <v>0</v>
      </c>
      <c r="Q22" s="108">
        <v>0</v>
      </c>
      <c r="R22" s="93">
        <f t="shared" si="0"/>
        <v>0</v>
      </c>
    </row>
    <row r="23" spans="1:18" ht="20.25" customHeight="1" x14ac:dyDescent="0.2">
      <c r="A23" s="270" t="s">
        <v>176</v>
      </c>
      <c r="B23" s="271"/>
      <c r="C23" s="271"/>
      <c r="D23" s="68">
        <v>18</v>
      </c>
      <c r="E23" s="108">
        <v>0</v>
      </c>
      <c r="F23" s="108">
        <v>0</v>
      </c>
      <c r="G23" s="108">
        <v>0</v>
      </c>
      <c r="H23" s="108">
        <v>0</v>
      </c>
      <c r="I23" s="108">
        <v>0</v>
      </c>
      <c r="J23" s="108">
        <v>0</v>
      </c>
      <c r="K23" s="108">
        <v>0</v>
      </c>
      <c r="L23" s="108">
        <v>0</v>
      </c>
      <c r="M23" s="108">
        <v>0</v>
      </c>
      <c r="N23" s="108">
        <v>0</v>
      </c>
      <c r="O23" s="108">
        <v>0</v>
      </c>
      <c r="P23" s="108">
        <v>0</v>
      </c>
      <c r="Q23" s="108">
        <v>0</v>
      </c>
      <c r="R23" s="93">
        <f t="shared" si="0"/>
        <v>0</v>
      </c>
    </row>
    <row r="24" spans="1:18" ht="20.25" customHeight="1" x14ac:dyDescent="0.2">
      <c r="A24" s="270" t="s">
        <v>281</v>
      </c>
      <c r="B24" s="271"/>
      <c r="C24" s="271"/>
      <c r="D24" s="68">
        <v>19</v>
      </c>
      <c r="E24" s="108">
        <v>0</v>
      </c>
      <c r="F24" s="108">
        <v>0</v>
      </c>
      <c r="G24" s="108">
        <v>0</v>
      </c>
      <c r="H24" s="108">
        <v>0</v>
      </c>
      <c r="I24" s="119">
        <v>2319187</v>
      </c>
      <c r="J24" s="108">
        <v>99728</v>
      </c>
      <c r="K24" s="108">
        <v>0</v>
      </c>
      <c r="L24" s="108">
        <v>0</v>
      </c>
      <c r="M24" s="108">
        <v>0</v>
      </c>
      <c r="N24" s="108">
        <v>0</v>
      </c>
      <c r="O24" s="108">
        <v>0</v>
      </c>
      <c r="P24" s="108">
        <v>0</v>
      </c>
      <c r="Q24" s="108">
        <v>0</v>
      </c>
      <c r="R24" s="93">
        <f t="shared" si="0"/>
        <v>2418915</v>
      </c>
    </row>
    <row r="25" spans="1:18" ht="20.25" customHeight="1" x14ac:dyDescent="0.2">
      <c r="A25" s="270" t="s">
        <v>177</v>
      </c>
      <c r="B25" s="271"/>
      <c r="C25" s="271"/>
      <c r="D25" s="68">
        <v>20</v>
      </c>
      <c r="E25" s="108">
        <v>0</v>
      </c>
      <c r="F25" s="108">
        <v>0</v>
      </c>
      <c r="G25" s="108">
        <v>0</v>
      </c>
      <c r="H25" s="108">
        <v>0</v>
      </c>
      <c r="I25" s="108">
        <v>0</v>
      </c>
      <c r="J25" s="108">
        <v>0</v>
      </c>
      <c r="K25" s="108">
        <v>0</v>
      </c>
      <c r="L25" s="108">
        <v>0</v>
      </c>
      <c r="M25" s="108">
        <v>0</v>
      </c>
      <c r="N25" s="108">
        <v>1216734</v>
      </c>
      <c r="O25" s="108">
        <v>0</v>
      </c>
      <c r="P25" s="108">
        <v>0</v>
      </c>
      <c r="Q25" s="108">
        <v>0</v>
      </c>
      <c r="R25" s="93">
        <f t="shared" si="0"/>
        <v>1216734</v>
      </c>
    </row>
    <row r="26" spans="1:18" ht="21" customHeight="1" x14ac:dyDescent="0.2">
      <c r="A26" s="275" t="s">
        <v>178</v>
      </c>
      <c r="B26" s="275"/>
      <c r="C26" s="275"/>
      <c r="D26" s="70">
        <v>21</v>
      </c>
      <c r="E26" s="93">
        <f>SUM(E9:E25)</f>
        <v>12196854</v>
      </c>
      <c r="F26" s="93">
        <f t="shared" ref="F26:Q26" si="2">SUM(F9:F25)</f>
        <v>19725</v>
      </c>
      <c r="G26" s="93">
        <f t="shared" si="2"/>
        <v>0</v>
      </c>
      <c r="H26" s="93">
        <f t="shared" si="2"/>
        <v>0</v>
      </c>
      <c r="I26" s="93">
        <f t="shared" si="2"/>
        <v>48664</v>
      </c>
      <c r="J26" s="93">
        <f t="shared" si="2"/>
        <v>10187130</v>
      </c>
      <c r="K26" s="93">
        <f t="shared" si="2"/>
        <v>0</v>
      </c>
      <c r="L26" s="93">
        <f t="shared" si="2"/>
        <v>2137129</v>
      </c>
      <c r="M26" s="93">
        <f t="shared" si="2"/>
        <v>-874955</v>
      </c>
      <c r="N26" s="93">
        <f t="shared" si="2"/>
        <v>1216734</v>
      </c>
      <c r="O26" s="93">
        <f t="shared" si="2"/>
        <v>0</v>
      </c>
      <c r="P26" s="93">
        <f t="shared" si="2"/>
        <v>0</v>
      </c>
      <c r="Q26" s="93">
        <f t="shared" si="2"/>
        <v>0</v>
      </c>
      <c r="R26" s="93">
        <f t="shared" si="0"/>
        <v>24931281</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76" t="s">
        <v>302</v>
      </c>
      <c r="B1" s="276"/>
      <c r="C1" s="276"/>
      <c r="D1" s="276"/>
      <c r="E1" s="276"/>
      <c r="F1" s="276"/>
      <c r="G1" s="276"/>
      <c r="H1" s="276"/>
      <c r="I1" s="276"/>
    </row>
    <row r="2" spans="1:9" x14ac:dyDescent="0.2">
      <c r="A2" s="276"/>
      <c r="B2" s="276"/>
      <c r="C2" s="276"/>
      <c r="D2" s="276"/>
      <c r="E2" s="276"/>
      <c r="F2" s="276"/>
      <c r="G2" s="276"/>
      <c r="H2" s="276"/>
      <c r="I2" s="276"/>
    </row>
    <row r="3" spans="1:9" x14ac:dyDescent="0.2">
      <c r="A3" s="276"/>
      <c r="B3" s="276"/>
      <c r="C3" s="276"/>
      <c r="D3" s="276"/>
      <c r="E3" s="276"/>
      <c r="F3" s="276"/>
      <c r="G3" s="276"/>
      <c r="H3" s="276"/>
      <c r="I3" s="276"/>
    </row>
    <row r="4" spans="1:9" x14ac:dyDescent="0.2">
      <c r="A4" s="276"/>
      <c r="B4" s="276"/>
      <c r="C4" s="276"/>
      <c r="D4" s="276"/>
      <c r="E4" s="276"/>
      <c r="F4" s="276"/>
      <c r="G4" s="276"/>
      <c r="H4" s="276"/>
      <c r="I4" s="276"/>
    </row>
    <row r="5" spans="1:9" x14ac:dyDescent="0.2">
      <c r="A5" s="276"/>
      <c r="B5" s="276"/>
      <c r="C5" s="276"/>
      <c r="D5" s="276"/>
      <c r="E5" s="276"/>
      <c r="F5" s="276"/>
      <c r="G5" s="276"/>
      <c r="H5" s="276"/>
      <c r="I5" s="276"/>
    </row>
    <row r="6" spans="1:9" x14ac:dyDescent="0.2">
      <c r="A6" s="276"/>
      <c r="B6" s="276"/>
      <c r="C6" s="276"/>
      <c r="D6" s="276"/>
      <c r="E6" s="276"/>
      <c r="F6" s="276"/>
      <c r="G6" s="276"/>
      <c r="H6" s="276"/>
      <c r="I6" s="276"/>
    </row>
    <row r="7" spans="1:9" x14ac:dyDescent="0.2">
      <c r="A7" s="276"/>
      <c r="B7" s="276"/>
      <c r="C7" s="276"/>
      <c r="D7" s="276"/>
      <c r="E7" s="276"/>
      <c r="F7" s="276"/>
      <c r="G7" s="276"/>
      <c r="H7" s="276"/>
      <c r="I7" s="276"/>
    </row>
    <row r="8" spans="1:9" x14ac:dyDescent="0.2">
      <c r="A8" s="276"/>
      <c r="B8" s="276"/>
      <c r="C8" s="276"/>
      <c r="D8" s="276"/>
      <c r="E8" s="276"/>
      <c r="F8" s="276"/>
      <c r="G8" s="276"/>
      <c r="H8" s="276"/>
      <c r="I8" s="276"/>
    </row>
    <row r="9" spans="1:9" x14ac:dyDescent="0.2">
      <c r="A9" s="276"/>
      <c r="B9" s="276"/>
      <c r="C9" s="276"/>
      <c r="D9" s="276"/>
      <c r="E9" s="276"/>
      <c r="F9" s="276"/>
      <c r="G9" s="276"/>
      <c r="H9" s="276"/>
      <c r="I9" s="276"/>
    </row>
    <row r="10" spans="1:9" x14ac:dyDescent="0.2">
      <c r="A10" s="276"/>
      <c r="B10" s="276"/>
      <c r="C10" s="276"/>
      <c r="D10" s="276"/>
      <c r="E10" s="276"/>
      <c r="F10" s="276"/>
      <c r="G10" s="276"/>
      <c r="H10" s="276"/>
      <c r="I10" s="276"/>
    </row>
    <row r="11" spans="1:9" x14ac:dyDescent="0.2">
      <c r="A11" s="276"/>
      <c r="B11" s="276"/>
      <c r="C11" s="276"/>
      <c r="D11" s="276"/>
      <c r="E11" s="276"/>
      <c r="F11" s="276"/>
      <c r="G11" s="276"/>
      <c r="H11" s="276"/>
      <c r="I11" s="276"/>
    </row>
    <row r="12" spans="1:9" x14ac:dyDescent="0.2">
      <c r="A12" s="276"/>
      <c r="B12" s="276"/>
      <c r="C12" s="276"/>
      <c r="D12" s="276"/>
      <c r="E12" s="276"/>
      <c r="F12" s="276"/>
      <c r="G12" s="276"/>
      <c r="H12" s="276"/>
      <c r="I12" s="276"/>
    </row>
    <row r="13" spans="1:9" x14ac:dyDescent="0.2">
      <c r="A13" s="276"/>
      <c r="B13" s="276"/>
      <c r="C13" s="276"/>
      <c r="D13" s="276"/>
      <c r="E13" s="276"/>
      <c r="F13" s="276"/>
      <c r="G13" s="276"/>
      <c r="H13" s="276"/>
      <c r="I13" s="276"/>
    </row>
    <row r="14" spans="1:9" x14ac:dyDescent="0.2">
      <c r="A14" s="276"/>
      <c r="B14" s="276"/>
      <c r="C14" s="276"/>
      <c r="D14" s="276"/>
      <c r="E14" s="276"/>
      <c r="F14" s="276"/>
      <c r="G14" s="276"/>
      <c r="H14" s="276"/>
      <c r="I14" s="276"/>
    </row>
    <row r="15" spans="1:9" x14ac:dyDescent="0.2">
      <c r="A15" s="276"/>
      <c r="B15" s="276"/>
      <c r="C15" s="276"/>
      <c r="D15" s="276"/>
      <c r="E15" s="276"/>
      <c r="F15" s="276"/>
      <c r="G15" s="276"/>
      <c r="H15" s="276"/>
      <c r="I15" s="276"/>
    </row>
    <row r="16" spans="1:9" x14ac:dyDescent="0.2">
      <c r="A16" s="276"/>
      <c r="B16" s="276"/>
      <c r="C16" s="276"/>
      <c r="D16" s="276"/>
      <c r="E16" s="276"/>
      <c r="F16" s="276"/>
      <c r="G16" s="276"/>
      <c r="H16" s="276"/>
      <c r="I16" s="276"/>
    </row>
    <row r="17" spans="1:9" x14ac:dyDescent="0.2">
      <c r="A17" s="276"/>
      <c r="B17" s="276"/>
      <c r="C17" s="276"/>
      <c r="D17" s="276"/>
      <c r="E17" s="276"/>
      <c r="F17" s="276"/>
      <c r="G17" s="276"/>
      <c r="H17" s="276"/>
      <c r="I17" s="276"/>
    </row>
    <row r="18" spans="1:9" x14ac:dyDescent="0.2">
      <c r="A18" s="276"/>
      <c r="B18" s="276"/>
      <c r="C18" s="276"/>
      <c r="D18" s="276"/>
      <c r="E18" s="276"/>
      <c r="F18" s="276"/>
      <c r="G18" s="276"/>
      <c r="H18" s="276"/>
      <c r="I18" s="276"/>
    </row>
    <row r="19" spans="1:9" x14ac:dyDescent="0.2">
      <c r="A19" s="276"/>
      <c r="B19" s="276"/>
      <c r="C19" s="276"/>
      <c r="D19" s="276"/>
      <c r="E19" s="276"/>
      <c r="F19" s="276"/>
      <c r="G19" s="276"/>
      <c r="H19" s="276"/>
      <c r="I19" s="276"/>
    </row>
    <row r="20" spans="1:9" x14ac:dyDescent="0.2">
      <c r="A20" s="276"/>
      <c r="B20" s="276"/>
      <c r="C20" s="276"/>
      <c r="D20" s="276"/>
      <c r="E20" s="276"/>
      <c r="F20" s="276"/>
      <c r="G20" s="276"/>
      <c r="H20" s="276"/>
      <c r="I20" s="276"/>
    </row>
    <row r="21" spans="1:9" x14ac:dyDescent="0.2">
      <c r="A21" s="276"/>
      <c r="B21" s="276"/>
      <c r="C21" s="276"/>
      <c r="D21" s="276"/>
      <c r="E21" s="276"/>
      <c r="F21" s="276"/>
      <c r="G21" s="276"/>
      <c r="H21" s="276"/>
      <c r="I21" s="276"/>
    </row>
    <row r="22" spans="1:9" x14ac:dyDescent="0.2">
      <c r="A22" s="276"/>
      <c r="B22" s="276"/>
      <c r="C22" s="276"/>
      <c r="D22" s="276"/>
      <c r="E22" s="276"/>
      <c r="F22" s="276"/>
      <c r="G22" s="276"/>
      <c r="H22" s="276"/>
      <c r="I22" s="276"/>
    </row>
    <row r="23" spans="1:9" x14ac:dyDescent="0.2">
      <c r="A23" s="276"/>
      <c r="B23" s="276"/>
      <c r="C23" s="276"/>
      <c r="D23" s="276"/>
      <c r="E23" s="276"/>
      <c r="F23" s="276"/>
      <c r="G23" s="276"/>
      <c r="H23" s="276"/>
      <c r="I23" s="276"/>
    </row>
    <row r="24" spans="1:9" x14ac:dyDescent="0.2">
      <c r="A24" s="276"/>
      <c r="B24" s="276"/>
      <c r="C24" s="276"/>
      <c r="D24" s="276"/>
      <c r="E24" s="276"/>
      <c r="F24" s="276"/>
      <c r="G24" s="276"/>
      <c r="H24" s="276"/>
      <c r="I24" s="276"/>
    </row>
    <row r="25" spans="1:9" x14ac:dyDescent="0.2">
      <c r="A25" s="276"/>
      <c r="B25" s="276"/>
      <c r="C25" s="276"/>
      <c r="D25" s="276"/>
      <c r="E25" s="276"/>
      <c r="F25" s="276"/>
      <c r="G25" s="276"/>
      <c r="H25" s="276"/>
      <c r="I25" s="276"/>
    </row>
    <row r="26" spans="1:9" x14ac:dyDescent="0.2">
      <c r="A26" s="276"/>
      <c r="B26" s="276"/>
      <c r="C26" s="276"/>
      <c r="D26" s="276"/>
      <c r="E26" s="276"/>
      <c r="F26" s="276"/>
      <c r="G26" s="276"/>
      <c r="H26" s="276"/>
      <c r="I26" s="276"/>
    </row>
    <row r="27" spans="1:9" x14ac:dyDescent="0.2">
      <c r="A27" s="276"/>
      <c r="B27" s="276"/>
      <c r="C27" s="276"/>
      <c r="D27" s="276"/>
      <c r="E27" s="276"/>
      <c r="F27" s="276"/>
      <c r="G27" s="276"/>
      <c r="H27" s="276"/>
      <c r="I27" s="276"/>
    </row>
    <row r="28" spans="1:9" x14ac:dyDescent="0.2">
      <c r="A28" s="276"/>
      <c r="B28" s="276"/>
      <c r="C28" s="276"/>
      <c r="D28" s="276"/>
      <c r="E28" s="276"/>
      <c r="F28" s="276"/>
      <c r="G28" s="276"/>
      <c r="H28" s="276"/>
      <c r="I28" s="276"/>
    </row>
    <row r="29" spans="1:9" x14ac:dyDescent="0.2">
      <c r="A29" s="276"/>
      <c r="B29" s="276"/>
      <c r="C29" s="276"/>
      <c r="D29" s="276"/>
      <c r="E29" s="276"/>
      <c r="F29" s="276"/>
      <c r="G29" s="276"/>
      <c r="H29" s="276"/>
      <c r="I29" s="276"/>
    </row>
    <row r="30" spans="1:9" x14ac:dyDescent="0.2">
      <c r="A30" s="276"/>
      <c r="B30" s="276"/>
      <c r="C30" s="276"/>
      <c r="D30" s="276"/>
      <c r="E30" s="276"/>
      <c r="F30" s="276"/>
      <c r="G30" s="276"/>
      <c r="H30" s="276"/>
      <c r="I30" s="276"/>
    </row>
    <row r="31" spans="1:9" x14ac:dyDescent="0.2">
      <c r="A31" s="276"/>
      <c r="B31" s="276"/>
      <c r="C31" s="276"/>
      <c r="D31" s="276"/>
      <c r="E31" s="276"/>
      <c r="F31" s="276"/>
      <c r="G31" s="276"/>
      <c r="H31" s="276"/>
      <c r="I31" s="276"/>
    </row>
    <row r="32" spans="1:9" x14ac:dyDescent="0.2">
      <c r="A32" s="276"/>
      <c r="B32" s="276"/>
      <c r="C32" s="276"/>
      <c r="D32" s="276"/>
      <c r="E32" s="276"/>
      <c r="F32" s="276"/>
      <c r="G32" s="276"/>
      <c r="H32" s="276"/>
      <c r="I32" s="276"/>
    </row>
    <row r="33" spans="1:9" x14ac:dyDescent="0.2">
      <c r="A33" s="276"/>
      <c r="B33" s="276"/>
      <c r="C33" s="276"/>
      <c r="D33" s="276"/>
      <c r="E33" s="276"/>
      <c r="F33" s="276"/>
      <c r="G33" s="276"/>
      <c r="H33" s="276"/>
      <c r="I33" s="276"/>
    </row>
    <row r="34" spans="1:9" x14ac:dyDescent="0.2">
      <c r="A34" s="276"/>
      <c r="B34" s="276"/>
      <c r="C34" s="276"/>
      <c r="D34" s="276"/>
      <c r="E34" s="276"/>
      <c r="F34" s="276"/>
      <c r="G34" s="276"/>
      <c r="H34" s="276"/>
      <c r="I34" s="276"/>
    </row>
    <row r="35" spans="1:9" x14ac:dyDescent="0.2">
      <c r="A35" s="276"/>
      <c r="B35" s="276"/>
      <c r="C35" s="276"/>
      <c r="D35" s="276"/>
      <c r="E35" s="276"/>
      <c r="F35" s="276"/>
      <c r="G35" s="276"/>
      <c r="H35" s="276"/>
      <c r="I35" s="276"/>
    </row>
    <row r="36" spans="1:9" x14ac:dyDescent="0.2">
      <c r="A36" s="276"/>
      <c r="B36" s="276"/>
      <c r="C36" s="276"/>
      <c r="D36" s="276"/>
      <c r="E36" s="276"/>
      <c r="F36" s="276"/>
      <c r="G36" s="276"/>
      <c r="H36" s="276"/>
      <c r="I36" s="276"/>
    </row>
    <row r="37" spans="1:9" x14ac:dyDescent="0.2">
      <c r="A37" s="276"/>
      <c r="B37" s="276"/>
      <c r="C37" s="276"/>
      <c r="D37" s="276"/>
      <c r="E37" s="276"/>
      <c r="F37" s="276"/>
      <c r="G37" s="276"/>
      <c r="H37" s="276"/>
      <c r="I37" s="276"/>
    </row>
    <row r="38" spans="1:9" x14ac:dyDescent="0.2">
      <c r="A38" s="276"/>
      <c r="B38" s="276"/>
      <c r="C38" s="276"/>
      <c r="D38" s="276"/>
      <c r="E38" s="276"/>
      <c r="F38" s="276"/>
      <c r="G38" s="276"/>
      <c r="H38" s="276"/>
      <c r="I38" s="276"/>
    </row>
    <row r="39" spans="1:9" ht="209.25" customHeight="1" x14ac:dyDescent="0.2">
      <c r="A39" s="276"/>
      <c r="B39" s="276"/>
      <c r="C39" s="276"/>
      <c r="D39" s="276"/>
      <c r="E39" s="276"/>
      <c r="F39" s="276"/>
      <c r="G39" s="276"/>
      <c r="H39" s="276"/>
      <c r="I39" s="276"/>
    </row>
    <row r="40" spans="1:9" ht="321.75" customHeight="1" x14ac:dyDescent="0.2">
      <c r="A40" s="276"/>
      <c r="B40" s="276"/>
      <c r="C40" s="276"/>
      <c r="D40" s="276"/>
      <c r="E40" s="276"/>
      <c r="F40" s="276"/>
      <c r="G40" s="276"/>
      <c r="H40" s="276"/>
      <c r="I40" s="276"/>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2090b57c-2e4d-4ed9-b313-510fc704fe75"/>
    <ds:schemaRef ds:uri="http://schemas.microsoft.com/office/infopath/2007/PartnerControl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2023-10-25T07:52:15Z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